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Power Factor Correction" sheetId="1" r:id="rId1"/>
  </sheets>
  <definedNames>
    <definedName name="_xlnm.Print_Area" localSheetId="0" xml:space="preserve">     'Power Factor Correction'!$A$1:$I$65</definedName>
  </definedNames>
  <calcPr calcId="124519"/>
</workbook>
</file>

<file path=xl/calcChain.xml><?xml version="1.0" encoding="utf-8"?>
<calcChain xmlns="http://schemas.openxmlformats.org/spreadsheetml/2006/main">
  <c r="G44" i="1"/>
  <c r="G41"/>
  <c r="C41"/>
  <c r="E34"/>
  <c r="E33"/>
  <c r="D33" s="1"/>
  <c r="C42" s="1"/>
  <c r="G42" s="1"/>
  <c r="E24"/>
  <c r="E23"/>
  <c r="D24" s="1"/>
  <c r="D13"/>
  <c r="D12"/>
  <c r="C43" l="1"/>
  <c r="G43"/>
</calcChain>
</file>

<file path=xl/sharedStrings.xml><?xml version="1.0" encoding="utf-8"?>
<sst xmlns="http://schemas.openxmlformats.org/spreadsheetml/2006/main" count="48" uniqueCount="42">
  <si>
    <t>Power Factor Correction Calculation</t>
  </si>
  <si>
    <t xml:space="preserve">Follow the Steps Below to Calculate the Power Factor Correction required for your installation. </t>
  </si>
  <si>
    <r>
      <t>Click-On Cells with Blue Text to Modify Values,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17"/>
        <rFont val="Arial"/>
        <family val="2"/>
      </rPr>
      <t>Results will be Displayed in Green</t>
    </r>
  </si>
  <si>
    <t>Step 1. Calculate Actual Load (kW)</t>
  </si>
  <si>
    <r>
      <t xml:space="preserve">(Load) Power </t>
    </r>
    <r>
      <rPr>
        <b/>
        <sz val="10"/>
        <rFont val="Arial"/>
        <family val="2"/>
      </rPr>
      <t>kW</t>
    </r>
    <r>
      <rPr>
        <sz val="10"/>
        <rFont val="Arial"/>
        <family val="2"/>
      </rPr>
      <t xml:space="preserve"> = Volts </t>
    </r>
    <r>
      <rPr>
        <b/>
        <sz val="10"/>
        <rFont val="Arial"/>
        <family val="2"/>
      </rPr>
      <t>V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√3</t>
    </r>
    <r>
      <rPr>
        <sz val="10"/>
        <rFont val="Arial"/>
        <family val="2"/>
      </rPr>
      <t xml:space="preserve"> x Current </t>
    </r>
    <r>
      <rPr>
        <b/>
        <sz val="10"/>
        <rFont val="Arial"/>
        <family val="2"/>
      </rPr>
      <t>I</t>
    </r>
    <r>
      <rPr>
        <sz val="10"/>
        <rFont val="Arial"/>
        <family val="2"/>
      </rPr>
      <t xml:space="preserve"> x Power factor </t>
    </r>
    <r>
      <rPr>
        <b/>
        <sz val="10"/>
        <rFont val="Arial"/>
        <family val="2"/>
      </rPr>
      <t>Pf</t>
    </r>
  </si>
  <si>
    <t>Nominal Voltage (V)</t>
  </si>
  <si>
    <t xml:space="preserve"> Non-Corrected Load (kVA)</t>
  </si>
  <si>
    <t>Non-Corrected Current (Amps)</t>
  </si>
  <si>
    <t>Actual Load (kW)</t>
  </si>
  <si>
    <r>
      <t>Non-Corrected Power Factor (Cos</t>
    </r>
    <r>
      <rPr>
        <b/>
        <sz val="10"/>
        <rFont val="Arial"/>
      </rPr>
      <t>Φ</t>
    </r>
    <r>
      <rPr>
        <b/>
        <sz val="10"/>
        <rFont val="Arial"/>
        <family val="2"/>
      </rPr>
      <t>)</t>
    </r>
  </si>
  <si>
    <t>Figures for Current (Amps) and Power Factor (CosØ) can be either Measured or Calculated</t>
  </si>
  <si>
    <t>Step 2. Calculate Required Power Factor Correction (kVAr)</t>
  </si>
  <si>
    <r>
      <t xml:space="preserve">Power Factor Correction </t>
    </r>
    <r>
      <rPr>
        <b/>
        <sz val="10"/>
        <rFont val="Arial"/>
        <family val="2"/>
      </rPr>
      <t>kVAr</t>
    </r>
    <r>
      <rPr>
        <sz val="10"/>
        <rFont val="Arial"/>
        <family val="2"/>
      </rPr>
      <t xml:space="preserve"> = Power </t>
    </r>
    <r>
      <rPr>
        <b/>
        <sz val="10"/>
        <rFont val="Arial"/>
        <family val="2"/>
      </rPr>
      <t>kW</t>
    </r>
    <r>
      <rPr>
        <sz val="10"/>
        <rFont val="Arial"/>
        <family val="2"/>
      </rPr>
      <t xml:space="preserve"> (</t>
    </r>
    <r>
      <rPr>
        <b/>
        <sz val="10"/>
        <rFont val="Arial"/>
        <family val="2"/>
      </rPr>
      <t>TanΦi</t>
    </r>
    <r>
      <rPr>
        <sz val="10"/>
        <rFont val="Arial"/>
        <family val="2"/>
      </rPr>
      <t xml:space="preserve"> - </t>
    </r>
    <r>
      <rPr>
        <b/>
        <sz val="10"/>
        <rFont val="Arial"/>
        <family val="2"/>
      </rPr>
      <t>TanΦd</t>
    </r>
    <r>
      <rPr>
        <sz val="10"/>
        <rFont val="Arial"/>
        <family val="2"/>
      </rPr>
      <t>)</t>
    </r>
  </si>
  <si>
    <r>
      <t>Φi</t>
    </r>
    <r>
      <rPr>
        <sz val="10"/>
        <rFont val="Arial"/>
      </rPr>
      <t xml:space="preserve"> = </t>
    </r>
    <r>
      <rPr>
        <b/>
        <sz val="10"/>
        <rFont val="Arial"/>
        <family val="2"/>
      </rPr>
      <t>Cosˉ¹</t>
    </r>
    <r>
      <rPr>
        <sz val="10"/>
        <rFont val="Arial"/>
      </rPr>
      <t xml:space="preserve"> Initial Power Factor </t>
    </r>
    <r>
      <rPr>
        <b/>
        <sz val="10"/>
        <rFont val="Arial"/>
        <family val="2"/>
      </rPr>
      <t>Pf</t>
    </r>
  </si>
  <si>
    <r>
      <t>Φd</t>
    </r>
    <r>
      <rPr>
        <sz val="10"/>
        <rFont val="Arial"/>
      </rPr>
      <t xml:space="preserve"> = </t>
    </r>
    <r>
      <rPr>
        <b/>
        <sz val="10"/>
        <rFont val="Arial"/>
        <family val="2"/>
      </rPr>
      <t>Cosˉ¹</t>
    </r>
    <r>
      <rPr>
        <sz val="10"/>
        <rFont val="Arial"/>
      </rPr>
      <t xml:space="preserve"> required Power Factor </t>
    </r>
    <r>
      <rPr>
        <b/>
        <sz val="10"/>
        <rFont val="Arial"/>
        <family val="2"/>
      </rPr>
      <t>Pf</t>
    </r>
  </si>
  <si>
    <t>Correction Required (kVAr)</t>
  </si>
  <si>
    <t>Non-Corrected Power Factor (CosΦ)</t>
  </si>
  <si>
    <t>Required Power Factor (CosΦ)</t>
  </si>
  <si>
    <t>Step 3. Calculate Actual Power Factor Correction (kAVr)</t>
  </si>
  <si>
    <r>
      <t xml:space="preserve"> Actual Power Factor Correction </t>
    </r>
    <r>
      <rPr>
        <b/>
        <sz val="10"/>
        <rFont val="Arial"/>
        <family val="2"/>
      </rPr>
      <t>Pf</t>
    </r>
    <r>
      <rPr>
        <sz val="10"/>
        <rFont val="Arial"/>
        <family val="2"/>
      </rPr>
      <t xml:space="preserve"> = </t>
    </r>
    <r>
      <rPr>
        <b/>
        <sz val="10"/>
        <rFont val="Arial"/>
        <family val="2"/>
      </rPr>
      <t>Cos</t>
    </r>
    <r>
      <rPr>
        <sz val="10"/>
        <rFont val="Arial"/>
        <family val="2"/>
      </rPr>
      <t xml:space="preserve"> (</t>
    </r>
    <r>
      <rPr>
        <b/>
        <sz val="10"/>
        <rFont val="Arial"/>
        <family val="2"/>
      </rPr>
      <t xml:space="preserve">Tanˉ¹ </t>
    </r>
    <r>
      <rPr>
        <sz val="10"/>
        <rFont val="Arial"/>
        <family val="2"/>
      </rPr>
      <t>(</t>
    </r>
    <r>
      <rPr>
        <b/>
        <sz val="10"/>
        <rFont val="Arial"/>
        <family val="2"/>
      </rPr>
      <t>TanΦi</t>
    </r>
    <r>
      <rPr>
        <sz val="10"/>
        <rFont val="Arial"/>
        <family val="2"/>
      </rPr>
      <t xml:space="preserve"> - </t>
    </r>
  </si>
  <si>
    <r>
      <t xml:space="preserve">Correction </t>
    </r>
    <r>
      <rPr>
        <b/>
        <sz val="10"/>
        <rFont val="Arial"/>
        <family val="2"/>
      </rPr>
      <t>kVAr</t>
    </r>
  </si>
  <si>
    <t>)</t>
  </si>
  <si>
    <r>
      <t xml:space="preserve">Power </t>
    </r>
    <r>
      <rPr>
        <b/>
        <sz val="10"/>
        <rFont val="Arial"/>
        <family val="2"/>
      </rPr>
      <t>kW</t>
    </r>
  </si>
  <si>
    <t>Correction Applied (kVAr)</t>
  </si>
  <si>
    <t>Corrected Power Factor (CosΦ)</t>
  </si>
  <si>
    <t>Original Load (kW)</t>
  </si>
  <si>
    <t>Typical Power Factor Correction available in multiples of 25kVAR's, for further details</t>
  </si>
  <si>
    <t>please Contact Blakley Electrics Technical Department.</t>
  </si>
  <si>
    <t>Energy Savings for Above Power Factor Correction</t>
  </si>
  <si>
    <t>Initial Current</t>
  </si>
  <si>
    <t>Amps</t>
  </si>
  <si>
    <t>Original Load</t>
  </si>
  <si>
    <t>kVA</t>
  </si>
  <si>
    <t>Corrected Current</t>
  </si>
  <si>
    <t>Corrected Load</t>
  </si>
  <si>
    <t>Reduction in Current</t>
  </si>
  <si>
    <t>Reduction in Load</t>
  </si>
  <si>
    <t>Annual CO2 Savings*</t>
  </si>
  <si>
    <t>kg CO2</t>
  </si>
  <si>
    <t>*C02 Savings based on 500 hours per month.</t>
  </si>
  <si>
    <t>Click to View Product Data Sheet</t>
  </si>
  <si>
    <t xml:space="preserve">Blakley calculator (version 2.0) Blakley Electrics Ltd.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</si>
</sst>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8">
    <font>
      <sz val="10"/>
      <name val="Arial"/>
    </font>
    <font>
      <u/>
      <sz val="16"/>
      <name val="Arial"/>
    </font>
    <font>
      <sz val="10"/>
      <name val="Arial"/>
      <family val="2"/>
    </font>
    <font>
      <b/>
      <i/>
      <sz val="10"/>
      <color indexed="12"/>
      <name val="Arial"/>
      <family val="2"/>
    </font>
    <font>
      <b/>
      <i/>
      <sz val="10"/>
      <name val="Arial"/>
      <family val="2"/>
    </font>
    <font>
      <b/>
      <i/>
      <sz val="10"/>
      <color indexed="17"/>
      <name val="Arial"/>
      <family val="2"/>
    </font>
    <font>
      <i/>
      <sz val="10"/>
      <name val="Arial"/>
      <family val="2"/>
    </font>
    <font>
      <b/>
      <u/>
      <sz val="11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0"/>
      <name val="Arial"/>
    </font>
    <font>
      <i/>
      <sz val="8"/>
      <name val="Arial"/>
      <family val="2"/>
    </font>
    <font>
      <sz val="8"/>
      <name val="Arial"/>
      <family val="2"/>
    </font>
    <font>
      <u/>
      <sz val="10"/>
      <color indexed="12"/>
      <name val="Arial"/>
    </font>
    <font>
      <b/>
      <i/>
      <u/>
      <sz val="10"/>
      <color indexed="12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1" fillId="2" borderId="0" xfId="0" applyFont="1" applyFill="1" applyAlignment="1" applyProtection="1"/>
    <xf numFmtId="0" fontId="1" fillId="2" borderId="0" xfId="0" applyFont="1" applyFill="1" applyAlignment="1" applyProtection="1">
      <alignment horizontal="center" vertical="center" wrapText="1"/>
    </xf>
    <xf numFmtId="0" fontId="0" fillId="2" borderId="0" xfId="0" applyFill="1" applyProtection="1"/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right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Protection="1"/>
    <xf numFmtId="0" fontId="9" fillId="2" borderId="0" xfId="0" applyFont="1" applyFill="1" applyAlignment="1" applyProtection="1">
      <alignment horizontal="right"/>
    </xf>
    <xf numFmtId="164" fontId="11" fillId="2" borderId="1" xfId="0" applyNumberFormat="1" applyFont="1" applyFill="1" applyBorder="1" applyAlignment="1" applyProtection="1">
      <alignment horizontal="center"/>
    </xf>
    <xf numFmtId="165" fontId="10" fillId="2" borderId="1" xfId="0" applyNumberFormat="1" applyFont="1" applyFill="1" applyBorder="1" applyAlignment="1" applyProtection="1">
      <alignment horizontal="center"/>
      <protection locked="0"/>
    </xf>
    <xf numFmtId="164" fontId="11" fillId="2" borderId="0" xfId="0" applyNumberFormat="1" applyFont="1" applyFill="1" applyBorder="1" applyAlignment="1" applyProtection="1">
      <alignment horizontal="center"/>
    </xf>
    <xf numFmtId="165" fontId="10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9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right" vertical="center"/>
    </xf>
    <xf numFmtId="0" fontId="0" fillId="2" borderId="0" xfId="0" applyFill="1" applyBorder="1" applyAlignment="1" applyProtection="1">
      <alignment horizontal="center"/>
    </xf>
    <xf numFmtId="0" fontId="9" fillId="2" borderId="0" xfId="0" applyFont="1" applyFill="1" applyAlignment="1" applyProtection="1">
      <alignment horizontal="left"/>
    </xf>
    <xf numFmtId="165" fontId="11" fillId="2" borderId="1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center"/>
    </xf>
    <xf numFmtId="165" fontId="11" fillId="2" borderId="0" xfId="0" applyNumberFormat="1" applyFont="1" applyFill="1" applyBorder="1" applyAlignment="1" applyProtection="1">
      <alignment horizontal="center"/>
    </xf>
    <xf numFmtId="1" fontId="11" fillId="2" borderId="1" xfId="0" applyNumberFormat="1" applyFont="1" applyFill="1" applyBorder="1" applyAlignment="1" applyProtection="1">
      <alignment horizontal="center"/>
    </xf>
    <xf numFmtId="0" fontId="13" fillId="2" borderId="0" xfId="0" applyFont="1" applyFill="1" applyAlignment="1" applyProtection="1">
      <alignment horizontal="center"/>
    </xf>
    <xf numFmtId="0" fontId="14" fillId="2" borderId="0" xfId="0" applyFont="1" applyFill="1" applyProtection="1"/>
    <xf numFmtId="0" fontId="3" fillId="2" borderId="0" xfId="0" applyFont="1" applyFill="1" applyAlignment="1" applyProtection="1"/>
    <xf numFmtId="0" fontId="16" fillId="2" borderId="0" xfId="1" applyFont="1" applyFill="1" applyBorder="1" applyAlignment="1" applyProtection="1">
      <alignment horizontal="center"/>
      <protection locked="0"/>
    </xf>
    <xf numFmtId="0" fontId="15" fillId="2" borderId="0" xfId="1" applyFill="1" applyBorder="1" applyAlignment="1" applyProtection="1">
      <protection locked="0"/>
    </xf>
    <xf numFmtId="0" fontId="15" fillId="2" borderId="0" xfId="1" applyFill="1" applyBorder="1" applyAlignment="1" applyProtection="1"/>
    <xf numFmtId="0" fontId="17" fillId="2" borderId="0" xfId="0" applyFont="1" applyFill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0</xdr:row>
      <xdr:rowOff>0</xdr:rowOff>
    </xdr:from>
    <xdr:to>
      <xdr:col>5</xdr:col>
      <xdr:colOff>447675</xdr:colOff>
      <xdr:row>0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3600450" y="0"/>
          <a:ext cx="857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161925</xdr:colOff>
      <xdr:row>0</xdr:row>
      <xdr:rowOff>0</xdr:rowOff>
    </xdr:from>
    <xdr:to>
      <xdr:col>5</xdr:col>
      <xdr:colOff>257175</xdr:colOff>
      <xdr:row>0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3400425" y="0"/>
          <a:ext cx="9525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371475</xdr:colOff>
      <xdr:row>0</xdr:row>
      <xdr:rowOff>0</xdr:rowOff>
    </xdr:from>
    <xdr:to>
      <xdr:col>4</xdr:col>
      <xdr:colOff>457200</xdr:colOff>
      <xdr:row>0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2962275" y="0"/>
          <a:ext cx="857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352425</xdr:colOff>
      <xdr:row>0</xdr:row>
      <xdr:rowOff>0</xdr:rowOff>
    </xdr:from>
    <xdr:to>
      <xdr:col>3</xdr:col>
      <xdr:colOff>438150</xdr:colOff>
      <xdr:row>0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2295525" y="0"/>
          <a:ext cx="857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161925</xdr:colOff>
      <xdr:row>0</xdr:row>
      <xdr:rowOff>0</xdr:rowOff>
    </xdr:from>
    <xdr:to>
      <xdr:col>4</xdr:col>
      <xdr:colOff>257175</xdr:colOff>
      <xdr:row>0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2752725" y="0"/>
          <a:ext cx="9525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161925</xdr:colOff>
      <xdr:row>0</xdr:row>
      <xdr:rowOff>0</xdr:rowOff>
    </xdr:from>
    <xdr:to>
      <xdr:col>3</xdr:col>
      <xdr:colOff>257175</xdr:colOff>
      <xdr:row>0</xdr:row>
      <xdr:rowOff>0</xdr:rowOff>
    </xdr:to>
    <xdr:sp macro="" textlink="">
      <xdr:nvSpPr>
        <xdr:cNvPr id="7" name="AutoShape 6"/>
        <xdr:cNvSpPr>
          <a:spLocks/>
        </xdr:cNvSpPr>
      </xdr:nvSpPr>
      <xdr:spPr bwMode="auto">
        <a:xfrm>
          <a:off x="2105025" y="0"/>
          <a:ext cx="9525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200025</xdr:colOff>
      <xdr:row>0</xdr:row>
      <xdr:rowOff>0</xdr:rowOff>
    </xdr:from>
    <xdr:to>
      <xdr:col>3</xdr:col>
      <xdr:colOff>381000</xdr:colOff>
      <xdr:row>0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2143125" y="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0</xdr:row>
      <xdr:rowOff>0</xdr:rowOff>
    </xdr:from>
    <xdr:to>
      <xdr:col>4</xdr:col>
      <xdr:colOff>400050</xdr:colOff>
      <xdr:row>0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2809875" y="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209550</xdr:colOff>
      <xdr:row>0</xdr:row>
      <xdr:rowOff>0</xdr:rowOff>
    </xdr:from>
    <xdr:to>
      <xdr:col>5</xdr:col>
      <xdr:colOff>390525</xdr:colOff>
      <xdr:row>0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48050" y="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571500</xdr:colOff>
      <xdr:row>0</xdr:row>
      <xdr:rowOff>0</xdr:rowOff>
    </xdr:from>
    <xdr:to>
      <xdr:col>4</xdr:col>
      <xdr:colOff>38100</xdr:colOff>
      <xdr:row>0</xdr:row>
      <xdr:rowOff>0</xdr:rowOff>
    </xdr:to>
    <xdr:grpSp>
      <xdr:nvGrpSpPr>
        <xdr:cNvPr id="11" name="Group 10"/>
        <xdr:cNvGrpSpPr>
          <a:grpSpLocks/>
        </xdr:cNvGrpSpPr>
      </xdr:nvGrpSpPr>
      <xdr:grpSpPr bwMode="auto">
        <a:xfrm>
          <a:off x="2514600" y="0"/>
          <a:ext cx="114300" cy="0"/>
          <a:chOff x="253" y="602"/>
          <a:chExt cx="6" cy="6"/>
        </a:xfrm>
      </xdr:grpSpPr>
      <xdr:sp macro="" textlink="">
        <xdr:nvSpPr>
          <xdr:cNvPr id="12" name="Line 11"/>
          <xdr:cNvSpPr>
            <a:spLocks noChangeShapeType="1"/>
          </xdr:cNvSpPr>
        </xdr:nvSpPr>
        <xdr:spPr bwMode="auto">
          <a:xfrm flipH="1">
            <a:off x="256" y="602"/>
            <a:ext cx="0" cy="6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" name="Line 12"/>
          <xdr:cNvSpPr>
            <a:spLocks noChangeShapeType="1"/>
          </xdr:cNvSpPr>
        </xdr:nvSpPr>
        <xdr:spPr bwMode="auto">
          <a:xfrm>
            <a:off x="253" y="605"/>
            <a:ext cx="6" cy="0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6</xdr:col>
      <xdr:colOff>76200</xdr:colOff>
      <xdr:row>0</xdr:row>
      <xdr:rowOff>66675</xdr:rowOff>
    </xdr:from>
    <xdr:to>
      <xdr:col>8</xdr:col>
      <xdr:colOff>523875</xdr:colOff>
      <xdr:row>0</xdr:row>
      <xdr:rowOff>561975</xdr:rowOff>
    </xdr:to>
    <xdr:pic>
      <xdr:nvPicPr>
        <xdr:cNvPr id="14" name="Picture 18" descr="Blakley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400" y="66675"/>
          <a:ext cx="1743075" cy="495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285750</xdr:colOff>
      <xdr:row>48</xdr:row>
      <xdr:rowOff>38100</xdr:rowOff>
    </xdr:from>
    <xdr:to>
      <xdr:col>5</xdr:col>
      <xdr:colOff>495300</xdr:colOff>
      <xdr:row>60</xdr:row>
      <xdr:rowOff>66675</xdr:rowOff>
    </xdr:to>
    <xdr:pic>
      <xdr:nvPicPr>
        <xdr:cNvPr id="15" name="Picture 21" descr="GreenPow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28850" y="6457950"/>
          <a:ext cx="1504950" cy="1971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457200</xdr:colOff>
      <xdr:row>60</xdr:row>
      <xdr:rowOff>142875</xdr:rowOff>
    </xdr:from>
    <xdr:to>
      <xdr:col>8</xdr:col>
      <xdr:colOff>238125</xdr:colOff>
      <xdr:row>63</xdr:row>
      <xdr:rowOff>114300</xdr:rowOff>
    </xdr:to>
    <xdr:pic>
      <xdr:nvPicPr>
        <xdr:cNvPr id="16" name="Picture 23" descr="Power Professional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57200" y="8505825"/>
          <a:ext cx="4962525" cy="4572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0</xdr:row>
      <xdr:rowOff>171450</xdr:rowOff>
    </xdr:from>
    <xdr:to>
      <xdr:col>2</xdr:col>
      <xdr:colOff>66675</xdr:colOff>
      <xdr:row>0</xdr:row>
      <xdr:rowOff>381000</xdr:rowOff>
    </xdr:to>
    <xdr:pic>
      <xdr:nvPicPr>
        <xdr:cNvPr id="17" name="Picture 24" descr="Green Power logo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5725" y="171450"/>
          <a:ext cx="1276350" cy="209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lakley.co.uk/sites/default/files/TMPDS25%20-%20PFC.pdf" TargetMode="External"/><Relationship Id="rId1" Type="http://schemas.openxmlformats.org/officeDocument/2006/relationships/hyperlink" Target="http://www.blakley.co.uk/sites/default/files/TMPDS25%20-%20PFC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tabColor indexed="13"/>
  </sheetPr>
  <dimension ref="A1:K65"/>
  <sheetViews>
    <sheetView tabSelected="1" workbookViewId="0">
      <selection activeCell="E11" sqref="E11"/>
    </sheetView>
  </sheetViews>
  <sheetFormatPr defaultRowHeight="12.75"/>
  <cols>
    <col min="1" max="9" width="9.7109375" style="3" customWidth="1"/>
    <col min="10" max="16384" width="9.140625" style="3"/>
  </cols>
  <sheetData>
    <row r="1" spans="1:9" ht="45" customHeight="1">
      <c r="A1" s="1"/>
      <c r="B1" s="1"/>
      <c r="C1" s="2" t="s">
        <v>0</v>
      </c>
      <c r="D1" s="2"/>
      <c r="E1" s="2"/>
      <c r="F1" s="2"/>
      <c r="G1" s="1"/>
      <c r="H1" s="1"/>
      <c r="I1" s="1"/>
    </row>
    <row r="2" spans="1:9" ht="3.95" customHeight="1"/>
    <row r="3" spans="1:9" ht="12.75" customHeight="1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9" ht="3.95" customHeight="1">
      <c r="A4" s="5"/>
      <c r="B4" s="5"/>
      <c r="C4" s="5"/>
      <c r="D4" s="5"/>
      <c r="E4" s="5"/>
      <c r="F4" s="5"/>
      <c r="G4" s="5"/>
      <c r="H4" s="5"/>
      <c r="I4" s="5"/>
    </row>
    <row r="5" spans="1:9" ht="12.75" customHeight="1">
      <c r="A5" s="6" t="s">
        <v>2</v>
      </c>
      <c r="B5" s="7"/>
      <c r="C5" s="7"/>
      <c r="D5" s="7"/>
      <c r="E5" s="7"/>
      <c r="F5" s="7"/>
      <c r="G5" s="7"/>
      <c r="H5" s="7"/>
      <c r="I5" s="7"/>
    </row>
    <row r="6" spans="1:9" ht="3.95" customHeight="1"/>
    <row r="7" spans="1:9" ht="12.75" customHeight="1">
      <c r="A7" s="8" t="s">
        <v>3</v>
      </c>
      <c r="B7" s="8"/>
      <c r="C7" s="8"/>
      <c r="D7" s="8"/>
      <c r="E7" s="8"/>
      <c r="F7" s="8"/>
      <c r="G7" s="8"/>
      <c r="H7" s="8"/>
      <c r="I7" s="8"/>
    </row>
    <row r="8" spans="1:9" ht="3.95" customHeight="1">
      <c r="A8" s="9"/>
      <c r="B8" s="9"/>
      <c r="C8" s="9"/>
      <c r="D8" s="9"/>
      <c r="E8" s="9"/>
      <c r="F8" s="9"/>
      <c r="G8" s="9"/>
      <c r="H8" s="9"/>
      <c r="I8" s="9"/>
    </row>
    <row r="9" spans="1:9" ht="12.75" customHeight="1">
      <c r="A9" s="4" t="s">
        <v>4</v>
      </c>
      <c r="B9" s="9"/>
      <c r="C9" s="9"/>
      <c r="D9" s="9"/>
      <c r="E9" s="9"/>
      <c r="F9" s="9"/>
      <c r="G9" s="9"/>
      <c r="H9" s="9"/>
      <c r="I9" s="9"/>
    </row>
    <row r="10" spans="1:9" ht="3.95" customHeight="1">
      <c r="C10" s="10"/>
    </row>
    <row r="11" spans="1:9">
      <c r="E11" s="11">
        <v>400</v>
      </c>
      <c r="F11" s="12" t="s">
        <v>5</v>
      </c>
    </row>
    <row r="12" spans="1:9">
      <c r="C12" s="13" t="s">
        <v>6</v>
      </c>
      <c r="D12" s="14">
        <f>(($E11*1.732*$E12)/1000)</f>
        <v>692.8</v>
      </c>
      <c r="E12" s="11">
        <v>1000</v>
      </c>
      <c r="F12" s="12" t="s">
        <v>7</v>
      </c>
    </row>
    <row r="13" spans="1:9">
      <c r="C13" s="13" t="s">
        <v>8</v>
      </c>
      <c r="D13" s="14">
        <f>(($E11*1.732*$E12*$E13)/1000)</f>
        <v>415.68</v>
      </c>
      <c r="E13" s="15">
        <v>0.6</v>
      </c>
      <c r="F13" s="12" t="s">
        <v>9</v>
      </c>
    </row>
    <row r="14" spans="1:9" ht="3.95" customHeight="1">
      <c r="B14" s="13"/>
      <c r="C14" s="16"/>
      <c r="D14" s="17"/>
      <c r="E14" s="12"/>
    </row>
    <row r="15" spans="1:9">
      <c r="A15" s="7" t="s">
        <v>10</v>
      </c>
      <c r="B15" s="7"/>
      <c r="C15" s="7"/>
      <c r="D15" s="7"/>
      <c r="E15" s="7"/>
      <c r="F15" s="7"/>
      <c r="G15" s="7"/>
      <c r="H15" s="7"/>
      <c r="I15" s="7"/>
    </row>
    <row r="16" spans="1:9" ht="6" customHeight="1"/>
    <row r="17" spans="1:9" ht="12.75" customHeight="1">
      <c r="A17" s="8" t="s">
        <v>11</v>
      </c>
      <c r="B17" s="8"/>
      <c r="C17" s="8"/>
      <c r="D17" s="8"/>
      <c r="E17" s="8"/>
      <c r="F17" s="8"/>
      <c r="G17" s="8"/>
      <c r="H17" s="8"/>
      <c r="I17" s="8"/>
    </row>
    <row r="18" spans="1:9" ht="3.95" customHeight="1">
      <c r="A18" s="18"/>
      <c r="B18" s="18"/>
      <c r="C18" s="18"/>
      <c r="D18" s="18"/>
      <c r="E18" s="18"/>
      <c r="F18" s="18"/>
      <c r="G18" s="18"/>
      <c r="H18" s="18"/>
      <c r="I18" s="18"/>
    </row>
    <row r="19" spans="1:9" ht="12.75" customHeight="1">
      <c r="A19" s="4" t="s">
        <v>12</v>
      </c>
      <c r="B19" s="4"/>
      <c r="C19" s="4"/>
      <c r="D19" s="4"/>
      <c r="E19" s="4"/>
      <c r="F19" s="4"/>
      <c r="G19" s="4"/>
      <c r="H19" s="4"/>
      <c r="I19" s="4"/>
    </row>
    <row r="20" spans="1:9">
      <c r="A20" s="19" t="s">
        <v>13</v>
      </c>
      <c r="B20" s="20"/>
      <c r="C20" s="20"/>
      <c r="D20" s="20"/>
      <c r="E20" s="20"/>
      <c r="F20" s="20"/>
      <c r="G20" s="20"/>
      <c r="H20" s="20"/>
      <c r="I20" s="20"/>
    </row>
    <row r="21" spans="1:9">
      <c r="A21" s="19" t="s">
        <v>14</v>
      </c>
      <c r="B21" s="20"/>
      <c r="C21" s="20"/>
      <c r="D21" s="20"/>
      <c r="E21" s="20"/>
      <c r="F21" s="20"/>
      <c r="G21" s="20"/>
      <c r="H21" s="20"/>
      <c r="I21" s="20"/>
    </row>
    <row r="22" spans="1:9" ht="3.95" customHeight="1">
      <c r="B22" s="21"/>
      <c r="C22" s="22"/>
      <c r="D22" s="23"/>
      <c r="E22" s="23"/>
      <c r="F22" s="23"/>
    </row>
    <row r="23" spans="1:9">
      <c r="E23" s="14">
        <f>$D13</f>
        <v>415.68</v>
      </c>
      <c r="F23" s="24" t="s">
        <v>8</v>
      </c>
    </row>
    <row r="24" spans="1:9">
      <c r="C24" s="13" t="s">
        <v>15</v>
      </c>
      <c r="D24" s="14">
        <f>$E23*(TAN(RADIANS(ACOS($E24)*180/PI()))-TAN(RADIANS(ACOS($E25)*180/PI())))</f>
        <v>417.61259115925014</v>
      </c>
      <c r="E24" s="25">
        <f>$E13</f>
        <v>0.6</v>
      </c>
      <c r="F24" s="24" t="s">
        <v>16</v>
      </c>
    </row>
    <row r="25" spans="1:9">
      <c r="E25" s="15">
        <v>0.95</v>
      </c>
      <c r="F25" s="24" t="s">
        <v>17</v>
      </c>
    </row>
    <row r="26" spans="1:9" ht="6" customHeight="1"/>
    <row r="27" spans="1:9" ht="12.75" customHeight="1">
      <c r="A27" s="8" t="s">
        <v>18</v>
      </c>
      <c r="B27" s="8"/>
      <c r="C27" s="8"/>
      <c r="D27" s="8"/>
      <c r="E27" s="8"/>
      <c r="F27" s="8"/>
      <c r="G27" s="8"/>
      <c r="H27" s="8"/>
      <c r="I27" s="8"/>
    </row>
    <row r="28" spans="1:9" ht="3.95" customHeight="1">
      <c r="A28" s="18"/>
      <c r="B28" s="18"/>
      <c r="C28" s="18"/>
      <c r="D28" s="18"/>
      <c r="E28" s="18"/>
      <c r="F28" s="18"/>
      <c r="G28" s="18"/>
      <c r="H28" s="18"/>
      <c r="I28" s="18"/>
    </row>
    <row r="29" spans="1:9" ht="12.75" customHeight="1">
      <c r="A29" s="26" t="s">
        <v>19</v>
      </c>
      <c r="B29" s="26"/>
      <c r="C29" s="26"/>
      <c r="D29" s="26"/>
      <c r="E29" s="26"/>
      <c r="F29" s="26"/>
      <c r="G29" s="27" t="s">
        <v>20</v>
      </c>
      <c r="H29" s="27"/>
      <c r="I29" s="28" t="s">
        <v>21</v>
      </c>
    </row>
    <row r="30" spans="1:9" ht="12.75" customHeight="1">
      <c r="A30" s="26"/>
      <c r="B30" s="26"/>
      <c r="C30" s="26"/>
      <c r="D30" s="26"/>
      <c r="E30" s="26"/>
      <c r="F30" s="26"/>
      <c r="G30" s="29" t="s">
        <v>22</v>
      </c>
      <c r="H30" s="29"/>
      <c r="I30" s="28"/>
    </row>
    <row r="31" spans="1:9" ht="3.95" customHeight="1"/>
    <row r="32" spans="1:9">
      <c r="E32" s="11">
        <v>400</v>
      </c>
      <c r="F32" s="24" t="s">
        <v>23</v>
      </c>
    </row>
    <row r="33" spans="1:11">
      <c r="C33" s="13" t="s">
        <v>24</v>
      </c>
      <c r="D33" s="25">
        <f>COS((ATAN(($E$32/$E$33)-(TAN(RADIANS(ACOS($E$13)*180/PI()))))*180/PI())*PI()/180)</f>
        <v>0.93753964351191132</v>
      </c>
      <c r="E33" s="14">
        <f>$D13</f>
        <v>415.68</v>
      </c>
      <c r="F33" s="24" t="s">
        <v>25</v>
      </c>
    </row>
    <row r="34" spans="1:11">
      <c r="E34" s="25">
        <f>$E13</f>
        <v>0.6</v>
      </c>
      <c r="F34" s="24" t="s">
        <v>16</v>
      </c>
    </row>
    <row r="35" spans="1:11" ht="3.95" customHeight="1">
      <c r="E35" s="30"/>
      <c r="F35" s="24"/>
    </row>
    <row r="36" spans="1:11">
      <c r="A36" s="7" t="s">
        <v>26</v>
      </c>
      <c r="B36" s="7"/>
      <c r="C36" s="7"/>
      <c r="D36" s="7"/>
      <c r="E36" s="7"/>
      <c r="F36" s="7"/>
      <c r="G36" s="7"/>
      <c r="H36" s="7"/>
      <c r="I36" s="7"/>
    </row>
    <row r="37" spans="1:11">
      <c r="A37" s="7" t="s">
        <v>27</v>
      </c>
      <c r="B37" s="7"/>
      <c r="C37" s="7"/>
      <c r="D37" s="7"/>
      <c r="E37" s="7"/>
      <c r="F37" s="7"/>
      <c r="G37" s="7"/>
      <c r="H37" s="7"/>
      <c r="I37" s="7"/>
    </row>
    <row r="38" spans="1:11" ht="6" customHeight="1"/>
    <row r="39" spans="1:11" ht="12.75" customHeight="1">
      <c r="A39" s="8" t="s">
        <v>28</v>
      </c>
      <c r="B39" s="8"/>
      <c r="C39" s="8"/>
      <c r="D39" s="8"/>
      <c r="E39" s="8"/>
      <c r="F39" s="8"/>
      <c r="G39" s="8"/>
      <c r="H39" s="8"/>
      <c r="I39" s="8"/>
    </row>
    <row r="40" spans="1:11" ht="3.95" customHeight="1">
      <c r="A40" s="18"/>
      <c r="B40" s="18"/>
      <c r="C40" s="18"/>
      <c r="D40" s="18"/>
      <c r="E40" s="18"/>
      <c r="F40" s="18"/>
      <c r="G40" s="18"/>
      <c r="H40" s="18"/>
      <c r="I40" s="18"/>
    </row>
    <row r="41" spans="1:11">
      <c r="B41" s="13" t="s">
        <v>29</v>
      </c>
      <c r="C41" s="31">
        <f>$E12</f>
        <v>1000</v>
      </c>
      <c r="D41" s="24" t="s">
        <v>30</v>
      </c>
      <c r="F41" s="13" t="s">
        <v>31</v>
      </c>
      <c r="G41" s="31">
        <f>($D12)</f>
        <v>692.8</v>
      </c>
      <c r="H41" s="24" t="s">
        <v>32</v>
      </c>
    </row>
    <row r="42" spans="1:11">
      <c r="B42" s="13" t="s">
        <v>33</v>
      </c>
      <c r="C42" s="31">
        <f>($D13/1.732/$E11/$D33)*1000</f>
        <v>639.97293784023009</v>
      </c>
      <c r="D42" s="12" t="s">
        <v>30</v>
      </c>
      <c r="F42" s="13" t="s">
        <v>34</v>
      </c>
      <c r="G42" s="31">
        <f>($C42*($E11*1.732))/1000</f>
        <v>443.37325133571142</v>
      </c>
      <c r="H42" s="24" t="s">
        <v>32</v>
      </c>
    </row>
    <row r="43" spans="1:11">
      <c r="B43" s="13" t="s">
        <v>35</v>
      </c>
      <c r="C43" s="31">
        <f>SUM($C41-$C42)</f>
        <v>360.02706215976991</v>
      </c>
      <c r="D43" s="12" t="s">
        <v>30</v>
      </c>
      <c r="F43" s="13" t="s">
        <v>36</v>
      </c>
      <c r="G43" s="31">
        <f>SUM($G41-$G42)</f>
        <v>249.42674866428854</v>
      </c>
      <c r="H43" s="24" t="s">
        <v>32</v>
      </c>
    </row>
    <row r="44" spans="1:11">
      <c r="F44" s="13" t="s">
        <v>37</v>
      </c>
      <c r="G44" s="31">
        <f>$E$32*157</f>
        <v>62800</v>
      </c>
      <c r="H44" s="12" t="s">
        <v>38</v>
      </c>
    </row>
    <row r="45" spans="1:11" ht="3.95" customHeight="1"/>
    <row r="46" spans="1:11" s="33" customFormat="1" ht="11.25">
      <c r="A46" s="32" t="s">
        <v>39</v>
      </c>
      <c r="B46" s="32"/>
      <c r="C46" s="32"/>
      <c r="D46" s="32"/>
      <c r="E46" s="32"/>
      <c r="F46" s="32"/>
      <c r="G46" s="32"/>
      <c r="H46" s="32"/>
      <c r="I46" s="32"/>
    </row>
    <row r="47" spans="1:11">
      <c r="J47" s="34"/>
      <c r="K47" s="34"/>
    </row>
    <row r="48" spans="1:11" ht="12.75" customHeight="1">
      <c r="A48" s="35" t="s">
        <v>40</v>
      </c>
      <c r="B48" s="35"/>
      <c r="C48" s="35"/>
      <c r="D48" s="35"/>
      <c r="E48" s="35"/>
      <c r="F48" s="35"/>
      <c r="G48" s="35"/>
      <c r="H48" s="35"/>
      <c r="I48" s="35"/>
      <c r="J48" s="34"/>
      <c r="K48" s="34"/>
    </row>
    <row r="49" spans="10:11" ht="12.75" customHeight="1">
      <c r="J49" s="36"/>
      <c r="K49" s="36"/>
    </row>
    <row r="50" spans="10:11" ht="12.75" customHeight="1">
      <c r="J50" s="37"/>
      <c r="K50" s="37"/>
    </row>
    <row r="51" spans="10:11">
      <c r="J51" s="37"/>
      <c r="K51" s="37"/>
    </row>
    <row r="65" spans="1:9">
      <c r="A65" s="38" t="s">
        <v>41</v>
      </c>
      <c r="B65" s="38"/>
      <c r="C65" s="38"/>
      <c r="D65" s="38"/>
      <c r="E65" s="38"/>
      <c r="F65" s="38"/>
      <c r="G65" s="38"/>
      <c r="H65" s="38"/>
      <c r="I65" s="38"/>
    </row>
  </sheetData>
  <sheetProtection password="CDBC" sheet="1" objects="1" scenarios="1" selectLockedCells="1"/>
  <mergeCells count="22">
    <mergeCell ref="A39:I39"/>
    <mergeCell ref="A46:I46"/>
    <mergeCell ref="A48:I48"/>
    <mergeCell ref="A65:I65"/>
    <mergeCell ref="A29:F30"/>
    <mergeCell ref="G29:H29"/>
    <mergeCell ref="I29:I30"/>
    <mergeCell ref="G30:H30"/>
    <mergeCell ref="A36:I36"/>
    <mergeCell ref="A37:I37"/>
    <mergeCell ref="A15:I15"/>
    <mergeCell ref="A17:I17"/>
    <mergeCell ref="A19:I19"/>
    <mergeCell ref="A20:I20"/>
    <mergeCell ref="A21:I21"/>
    <mergeCell ref="A27:I27"/>
    <mergeCell ref="C1:F1"/>
    <mergeCell ref="A3:I3"/>
    <mergeCell ref="A5:I5"/>
    <mergeCell ref="A7:I7"/>
    <mergeCell ref="A8:I8"/>
    <mergeCell ref="A9:I9"/>
  </mergeCells>
  <dataValidations count="5">
    <dataValidation allowBlank="1" showInputMessage="1" showErrorMessage="1" promptTitle="Power Factor Correction Applied" prompt="Please Enter Value&#10;&#10;I can be Moved Drag and Drop Me." sqref="E32"/>
    <dataValidation type="decimal" allowBlank="1" showInputMessage="1" showErrorMessage="1" error="Incorrect Value Entered" promptTitle="Required Power Factor" prompt="Please Enter Value Between 0.1 to 1&#10;&#10;I can be Moved Drag and Drop Me." sqref="E25">
      <formula1>0.1</formula1>
      <formula2>1</formula2>
    </dataValidation>
    <dataValidation type="decimal" allowBlank="1" showInputMessage="1" showErrorMessage="1" error="Incorrect Value Entered" promptTitle="Power Factor" prompt="Please Enter Value Between 0.1 to 1&#10;&#10;I can be Moved Drag and Drop Me." sqref="E13">
      <formula1>0.1</formula1>
      <formula2>1</formula2>
    </dataValidation>
    <dataValidation allowBlank="1" showInputMessage="1" showErrorMessage="1" promptTitle="Current" prompt="Please Enter Value&#10;&#10;I can be Moved Drag and Drop Me." sqref="E12"/>
    <dataValidation type="list" errorStyle="warning" allowBlank="1" showInputMessage="1" showErrorMessage="1" error="Non-Standard Value Entered" promptTitle="Nominal Voltage" prompt="Please Select Value from List&#10;&#10;I can be Moved Drag and Drop Me." sqref="E11">
      <formula1>"230,400"</formula1>
    </dataValidation>
  </dataValidations>
  <hyperlinks>
    <hyperlink ref="A48" r:id="rId1" display="http://www.blakley.co.uk/sites/default/files/TMPDS25%20-%20PFC.pdf"/>
    <hyperlink ref="A48:I48" r:id="rId2" display="Click to View Product Data Sheet"/>
  </hyperlinks>
  <pageMargins left="0.74803149606299213" right="0.74803149606299213" top="0.98425196850393704" bottom="0.72" header="0.38" footer="0.5"/>
  <pageSetup paperSize="9" orientation="portrait" horizontalDpi="300" verticalDpi="300" r:id="rId3"/>
  <headerFooter alignWithMargins="0">
    <oddFooter>&amp;LBlakley Electrics Ltd.&amp;R&amp;D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Power Factor Correction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ecsanyi</dc:creator>
  <cp:lastModifiedBy>ecsanyi</cp:lastModifiedBy>
  <dcterms:created xsi:type="dcterms:W3CDTF">2012-09-23T04:55:58Z</dcterms:created>
  <dcterms:modified xsi:type="dcterms:W3CDTF">2012-09-23T04:56:17Z</dcterms:modified>
</cp:coreProperties>
</file>