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250"/>
  </bookViews>
  <sheets>
    <sheet name="Disturbance Log Sheet" sheetId="1" r:id="rId1"/>
    <sheet name="Losses Evaluation" sheetId="2" r:id="rId2"/>
    <sheet name="Solution Comparaison " sheetId="3" r:id="rId3"/>
  </sheets>
  <calcPr calcId="145621"/>
</workbook>
</file>

<file path=xl/calcChain.xml><?xml version="1.0" encoding="utf-8"?>
<calcChain xmlns="http://schemas.openxmlformats.org/spreadsheetml/2006/main">
  <c r="J40" i="3" l="1"/>
  <c r="D40" i="3"/>
  <c r="F40" i="3"/>
  <c r="H40" i="3"/>
  <c r="J27" i="3"/>
  <c r="H27" i="3"/>
  <c r="F27" i="3"/>
  <c r="D27" i="3"/>
  <c r="J37" i="3"/>
  <c r="J36" i="3"/>
  <c r="J35" i="3"/>
  <c r="H36" i="3"/>
  <c r="H35" i="3"/>
  <c r="F36" i="3"/>
  <c r="F35" i="3"/>
  <c r="D35" i="3"/>
  <c r="H37" i="3" l="1"/>
  <c r="F37" i="3"/>
  <c r="D38" i="3"/>
  <c r="J33" i="3"/>
  <c r="J38" i="3" s="1"/>
  <c r="J39" i="3" s="1"/>
  <c r="H33" i="3"/>
  <c r="H38" i="3" s="1"/>
  <c r="H39" i="3" s="1"/>
  <c r="F33" i="3"/>
  <c r="F38" i="3" s="1"/>
  <c r="D33" i="3"/>
  <c r="J21" i="3"/>
  <c r="H21" i="3"/>
  <c r="F21" i="3"/>
  <c r="D21" i="3"/>
  <c r="D36" i="3" s="1"/>
  <c r="J14" i="3"/>
  <c r="J15" i="3" s="1"/>
  <c r="H14" i="3"/>
  <c r="H15" i="3" s="1"/>
  <c r="F14" i="3"/>
  <c r="F15" i="3" s="1"/>
  <c r="D14" i="3"/>
  <c r="D15" i="3" s="1"/>
  <c r="J8" i="3"/>
  <c r="H8" i="3"/>
  <c r="F8" i="3"/>
  <c r="D8" i="3"/>
  <c r="G33" i="2"/>
  <c r="F33" i="2"/>
  <c r="E33" i="2"/>
  <c r="D33" i="2"/>
  <c r="G26" i="2"/>
  <c r="F26" i="2"/>
  <c r="E26" i="2"/>
  <c r="D26" i="2"/>
  <c r="G20" i="2"/>
  <c r="F20" i="2"/>
  <c r="E20" i="2"/>
  <c r="D20" i="2"/>
  <c r="G17" i="2"/>
  <c r="F17" i="2"/>
  <c r="E17" i="2"/>
  <c r="D17" i="2"/>
  <c r="G10" i="2"/>
  <c r="F10" i="2"/>
  <c r="E10" i="2"/>
  <c r="D10" i="2"/>
  <c r="F39" i="3" l="1"/>
  <c r="D37" i="3"/>
  <c r="D39" i="3" s="1"/>
  <c r="G34" i="2"/>
  <c r="D34" i="2"/>
  <c r="E34" i="2"/>
  <c r="F34" i="2"/>
  <c r="D37" i="2" s="1"/>
</calcChain>
</file>

<file path=xl/sharedStrings.xml><?xml version="1.0" encoding="utf-8"?>
<sst xmlns="http://schemas.openxmlformats.org/spreadsheetml/2006/main" count="121" uniqueCount="103">
  <si>
    <t>International Power Quality
Discussion Forum</t>
  </si>
  <si>
    <t>Denis Ruest, P.Eng.
November 2012</t>
  </si>
  <si>
    <t>Power Quality Tools - Disturbance Log Sheet</t>
  </si>
  <si>
    <t>Name :</t>
  </si>
  <si>
    <t>Company and address:</t>
  </si>
  <si>
    <t>Tel. :</t>
  </si>
  <si>
    <t xml:space="preserve">Info: </t>
  </si>
  <si>
    <t>Date</t>
  </si>
  <si>
    <t>Time</t>
  </si>
  <si>
    <t>Outside environmental conditions</t>
  </si>
  <si>
    <t>Disturbed loads</t>
  </si>
  <si>
    <t>Disturbance description</t>
  </si>
  <si>
    <t>List of alarms</t>
  </si>
  <si>
    <t>Total downtime</t>
  </si>
  <si>
    <t>List of generated scrap material</t>
  </si>
  <si>
    <t>Estimate of scrap material</t>
  </si>
  <si>
    <t>Persons-hours affected</t>
  </si>
  <si>
    <t>Cost of manpower losses</t>
  </si>
  <si>
    <t>Other information</t>
  </si>
  <si>
    <t>Power Quality Tools - Losses Evaluation Sheet</t>
  </si>
  <si>
    <t>Cost of losses for event type 1</t>
  </si>
  <si>
    <t>Cost of losses for event type 2</t>
  </si>
  <si>
    <t>Cost of losses for event type 3</t>
  </si>
  <si>
    <t>Cost of losses for event type 4</t>
  </si>
  <si>
    <t>ex. Voltage sag</t>
  </si>
  <si>
    <t>ex. voltage transient</t>
  </si>
  <si>
    <t>ex. Short interruption</t>
  </si>
  <si>
    <t>ex. Interruption</t>
  </si>
  <si>
    <t>Part - 1 - Materials</t>
  </si>
  <si>
    <t>Scrap:</t>
  </si>
  <si>
    <t>Second quality products:</t>
  </si>
  <si>
    <t>Remanufacturing costs:</t>
  </si>
  <si>
    <t>Other (Specify):</t>
  </si>
  <si>
    <t>Total:</t>
  </si>
  <si>
    <t>Part - 2 - Workforce</t>
  </si>
  <si>
    <t>Improductives:</t>
  </si>
  <si>
    <t>Cleaning</t>
  </si>
  <si>
    <t>Process restart:</t>
  </si>
  <si>
    <t>Overtime to catch-up:</t>
  </si>
  <si>
    <t>Part - 3 - Lost of Sales</t>
  </si>
  <si>
    <t>Part - 4 - Equipements</t>
  </si>
  <si>
    <t>Damages:</t>
  </si>
  <si>
    <t>Repairs:</t>
  </si>
  <si>
    <t>Replacement:</t>
  </si>
  <si>
    <t>Part - 5 - Risks</t>
  </si>
  <si>
    <t>Contract Lost:</t>
  </si>
  <si>
    <t>Litigations:</t>
  </si>
  <si>
    <t>Delivery:</t>
  </si>
  <si>
    <t>Penalities:</t>
  </si>
  <si>
    <r>
      <t>Grand Total (GT</t>
    </r>
    <r>
      <rPr>
        <b/>
        <sz val="8"/>
        <rFont val="Georgia"/>
        <family val="1"/>
      </rPr>
      <t>n</t>
    </r>
    <r>
      <rPr>
        <b/>
        <sz val="10"/>
        <rFont val="Georgia"/>
        <family val="1"/>
      </rPr>
      <t>):</t>
    </r>
  </si>
  <si>
    <t>Estimated number of annual events (NbE):</t>
  </si>
  <si>
    <t>Estimated Annual Losses (EAL):</t>
  </si>
  <si>
    <t xml:space="preserve">Describe Objectives:  </t>
  </si>
  <si>
    <t xml:space="preserve"> Need to increase ride throught capacity of 200 HP Drive for voltage sags and capacitor switchings.</t>
  </si>
  <si>
    <t>Solution
No. 1</t>
  </si>
  <si>
    <t>Comments</t>
  </si>
  <si>
    <t>Solution
No. 2</t>
  </si>
  <si>
    <t>Solution
No. 3</t>
  </si>
  <si>
    <t>Solution
No. 4</t>
  </si>
  <si>
    <t>Part - 1 - Equipment and Comissionning</t>
  </si>
  <si>
    <t>3% Input Inductor</t>
  </si>
  <si>
    <t>Acquisition:</t>
  </si>
  <si>
    <t>Commissionning:</t>
  </si>
  <si>
    <t>Other (specify):</t>
  </si>
  <si>
    <t>Part - 2 - Auxiliairies</t>
  </si>
  <si>
    <t>Swithgear or Panel:</t>
  </si>
  <si>
    <t>Box for inductors</t>
  </si>
  <si>
    <t>Transformer:</t>
  </si>
  <si>
    <t>Labor:</t>
  </si>
  <si>
    <t>2 days</t>
  </si>
  <si>
    <t>connectors, etc.</t>
  </si>
  <si>
    <t>Total Acquisition and Installation Cost:</t>
  </si>
  <si>
    <t>Part - 3 - Annual Maintenance</t>
  </si>
  <si>
    <t>Parts:</t>
  </si>
  <si>
    <t>Labor (inspection, cleaning, etc.):</t>
  </si>
  <si>
    <t>Long Term Maintenance (batteries,  etc):</t>
  </si>
  <si>
    <t>Part - 4 - Solution effectiveness to solve problem</t>
  </si>
  <si>
    <t xml:space="preserve"> (See Note 1)</t>
  </si>
  <si>
    <t>Estimated Effectiveness for Event type 1 in % (EE%1)</t>
  </si>
  <si>
    <t>Estimated Effectiveness for Event type 2 in % (EE%2)</t>
  </si>
  <si>
    <t>Estimated Effectiveness for Event type 3 in % (EE%3)</t>
  </si>
  <si>
    <t>Estimated Effectiveness for Event type 4 in % (EE%4)</t>
  </si>
  <si>
    <t>Estimated Global Effectiveness (%) (EE%):</t>
  </si>
  <si>
    <t>100 % switching 0% sag</t>
  </si>
  <si>
    <t>Part - 5 - Electrical Efficiency Level</t>
  </si>
  <si>
    <t>Power rating in kVA:</t>
  </si>
  <si>
    <t>Efficiency Level (%):</t>
  </si>
  <si>
    <t>Electricy Cost ($/kWh):</t>
  </si>
  <si>
    <t>Duty cycle (average usage):</t>
  </si>
  <si>
    <t>Annual Electric Losses:</t>
  </si>
  <si>
    <t>Part - 6 - Payback (simple method)</t>
  </si>
  <si>
    <t>Annual Losses (Losses Evaluation):</t>
  </si>
  <si>
    <t>Annual Maintenance Cost:</t>
  </si>
  <si>
    <t>Cost of passtrought disturbances:</t>
  </si>
  <si>
    <t>Annual Electrical Losses:</t>
  </si>
  <si>
    <t>Annual Savings:</t>
  </si>
  <si>
    <t>Payback period  (years):</t>
  </si>
  <si>
    <t xml:space="preserve"> (See Note 2)</t>
  </si>
  <si>
    <t>Note 1 :</t>
  </si>
  <si>
    <t>Note 2 :</t>
  </si>
  <si>
    <t>The payback period in years is the total acquisition and installation cost divided by the annual savings</t>
  </si>
  <si>
    <t>Denis Ruest, P.Eng.
November 2012 - rev mai 2013</t>
  </si>
  <si>
    <t>To calculate estimated solution effectiveness add the effectiveness of each solutions (=Effectiveness in % * Cost per event * number annual events) and divide this sum by the estimated annual losses.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</si>
</sst>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$&quot;"/>
    <numFmt numFmtId="165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/>
      <name val="Arial"/>
      <family val="2"/>
    </font>
    <font>
      <sz val="10"/>
      <name val="Arial"/>
      <family val="2"/>
    </font>
    <font>
      <b/>
      <sz val="16"/>
      <color indexed="48"/>
      <name val="Arial"/>
      <family val="2"/>
    </font>
    <font>
      <sz val="10"/>
      <name val="Georgia"/>
      <family val="1"/>
    </font>
    <font>
      <b/>
      <sz val="16"/>
      <color indexed="48"/>
      <name val="Georgia"/>
      <family val="1"/>
    </font>
    <font>
      <b/>
      <sz val="10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20"/>
      <color theme="3"/>
      <name val="Arial"/>
      <family val="2"/>
    </font>
    <font>
      <b/>
      <sz val="12"/>
      <name val="Arial"/>
      <family val="2"/>
    </font>
    <font>
      <b/>
      <sz val="12"/>
      <name val="Georgia"/>
      <family val="1"/>
    </font>
    <font>
      <b/>
      <sz val="12"/>
      <color theme="3"/>
      <name val="Georgia"/>
      <family val="1"/>
    </font>
    <font>
      <sz val="11"/>
      <name val="Arial"/>
      <family val="2"/>
    </font>
    <font>
      <sz val="11"/>
      <name val="Georgia"/>
      <family val="1"/>
    </font>
    <font>
      <b/>
      <sz val="11"/>
      <name val="Georgia"/>
      <family val="1"/>
    </font>
    <font>
      <sz val="12"/>
      <name val="Arial"/>
      <family val="2"/>
    </font>
    <font>
      <sz val="12"/>
      <name val="Georgia"/>
      <family val="1"/>
    </font>
    <font>
      <b/>
      <sz val="8"/>
      <name val="Georgia"/>
      <family val="1"/>
    </font>
    <font>
      <b/>
      <sz val="16"/>
      <name val="Georgia"/>
      <family val="1"/>
    </font>
    <font>
      <b/>
      <sz val="14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7" fillId="0" borderId="0" xfId="0" applyFont="1" applyAlignment="1">
      <alignment vertical="center"/>
    </xf>
    <xf numFmtId="0" fontId="7" fillId="3" borderId="5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3" borderId="8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/>
    <xf numFmtId="0" fontId="8" fillId="3" borderId="13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5" fillId="4" borderId="0" xfId="0" applyFont="1" applyFill="1" applyBorder="1"/>
    <xf numFmtId="0" fontId="9" fillId="4" borderId="16" xfId="2" applyFont="1" applyFill="1" applyBorder="1" applyAlignment="1">
      <alignment horizontal="center" vertical="center"/>
    </xf>
    <xf numFmtId="0" fontId="9" fillId="4" borderId="17" xfId="2" applyFont="1" applyFill="1" applyBorder="1"/>
    <xf numFmtId="0" fontId="9" fillId="4" borderId="18" xfId="2" applyFont="1" applyFill="1" applyBorder="1"/>
    <xf numFmtId="0" fontId="9" fillId="2" borderId="16" xfId="2" applyFont="1" applyBorder="1" applyAlignment="1">
      <alignment horizontal="center" vertical="center"/>
    </xf>
    <xf numFmtId="0" fontId="9" fillId="2" borderId="17" xfId="2" applyFont="1" applyBorder="1"/>
    <xf numFmtId="0" fontId="9" fillId="2" borderId="18" xfId="2" applyFont="1" applyBorder="1"/>
    <xf numFmtId="0" fontId="5" fillId="4" borderId="0" xfId="0" applyFont="1" applyFill="1"/>
    <xf numFmtId="0" fontId="9" fillId="4" borderId="17" xfId="2" applyFont="1" applyFill="1" applyBorder="1" applyAlignment="1">
      <alignment vertical="center"/>
    </xf>
    <xf numFmtId="0" fontId="9" fillId="2" borderId="17" xfId="2" applyFont="1" applyBorder="1" applyAlignment="1">
      <alignment vertical="center"/>
    </xf>
    <xf numFmtId="0" fontId="9" fillId="2" borderId="19" xfId="2" applyFont="1" applyBorder="1" applyAlignment="1">
      <alignment horizontal="center" vertical="center"/>
    </xf>
    <xf numFmtId="0" fontId="9" fillId="2" borderId="20" xfId="2" applyFont="1" applyBorder="1"/>
    <xf numFmtId="0" fontId="9" fillId="2" borderId="21" xfId="2" applyFont="1" applyBorder="1"/>
    <xf numFmtId="0" fontId="0" fillId="0" borderId="0" xfId="0" applyAlignment="1"/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11" fillId="0" borderId="0" xfId="0" applyFont="1" applyAlignment="1">
      <alignment vertical="center"/>
    </xf>
    <xf numFmtId="164" fontId="12" fillId="5" borderId="23" xfId="0" applyNumberFormat="1" applyFont="1" applyFill="1" applyBorder="1" applyAlignment="1">
      <alignment horizontal="center" vertical="center" wrapText="1"/>
    </xf>
    <xf numFmtId="164" fontId="12" fillId="5" borderId="24" xfId="0" applyNumberFormat="1" applyFont="1" applyFill="1" applyBorder="1" applyAlignment="1">
      <alignment horizontal="center" vertical="center" wrapText="1"/>
    </xf>
    <xf numFmtId="164" fontId="12" fillId="5" borderId="25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5" borderId="31" xfId="0" applyFont="1" applyFill="1" applyBorder="1"/>
    <xf numFmtId="0" fontId="13" fillId="5" borderId="32" xfId="0" applyFont="1" applyFill="1" applyBorder="1"/>
    <xf numFmtId="0" fontId="13" fillId="5" borderId="33" xfId="0" applyFont="1" applyFill="1" applyBorder="1"/>
    <xf numFmtId="0" fontId="14" fillId="0" borderId="0" xfId="0" applyFont="1"/>
    <xf numFmtId="0" fontId="15" fillId="3" borderId="34" xfId="0" applyFont="1" applyFill="1" applyBorder="1"/>
    <xf numFmtId="0" fontId="15" fillId="3" borderId="0" xfId="0" applyFont="1" applyFill="1" applyBorder="1" applyAlignment="1">
      <alignment horizontal="right"/>
    </xf>
    <xf numFmtId="164" fontId="15" fillId="0" borderId="0" xfId="0" applyNumberFormat="1" applyFont="1" applyBorder="1"/>
    <xf numFmtId="164" fontId="15" fillId="0" borderId="22" xfId="0" applyNumberFormat="1" applyFont="1" applyBorder="1"/>
    <xf numFmtId="164" fontId="15" fillId="0" borderId="1" xfId="0" applyNumberFormat="1" applyFont="1" applyBorder="1"/>
    <xf numFmtId="164" fontId="15" fillId="0" borderId="35" xfId="0" applyNumberFormat="1" applyFont="1" applyBorder="1"/>
    <xf numFmtId="0" fontId="15" fillId="3" borderId="36" xfId="0" applyFont="1" applyFill="1" applyBorder="1"/>
    <xf numFmtId="0" fontId="16" fillId="3" borderId="9" xfId="0" applyFont="1" applyFill="1" applyBorder="1" applyAlignment="1">
      <alignment horizontal="right"/>
    </xf>
    <xf numFmtId="164" fontId="16" fillId="3" borderId="9" xfId="0" applyNumberFormat="1" applyFont="1" applyFill="1" applyBorder="1"/>
    <xf numFmtId="164" fontId="16" fillId="3" borderId="37" xfId="0" applyNumberFormat="1" applyFont="1" applyFill="1" applyBorder="1"/>
    <xf numFmtId="0" fontId="12" fillId="0" borderId="0" xfId="0" applyFont="1"/>
    <xf numFmtId="0" fontId="12" fillId="5" borderId="38" xfId="0" applyFont="1" applyFill="1" applyBorder="1"/>
    <xf numFmtId="0" fontId="12" fillId="5" borderId="39" xfId="0" applyFont="1" applyFill="1" applyBorder="1"/>
    <xf numFmtId="164" fontId="12" fillId="5" borderId="39" xfId="0" applyNumberFormat="1" applyFont="1" applyFill="1" applyBorder="1"/>
    <xf numFmtId="164" fontId="12" fillId="5" borderId="40" xfId="0" applyNumberFormat="1" applyFont="1" applyFill="1" applyBorder="1"/>
    <xf numFmtId="0" fontId="17" fillId="0" borderId="0" xfId="0" applyFont="1"/>
    <xf numFmtId="0" fontId="12" fillId="5" borderId="40" xfId="0" applyFont="1" applyFill="1" applyBorder="1"/>
    <xf numFmtId="0" fontId="12" fillId="3" borderId="34" xfId="0" applyFont="1" applyFill="1" applyBorder="1"/>
    <xf numFmtId="0" fontId="12" fillId="3" borderId="0" xfId="0" applyFont="1" applyFill="1" applyBorder="1"/>
    <xf numFmtId="164" fontId="18" fillId="4" borderId="9" xfId="0" applyNumberFormat="1" applyFont="1" applyFill="1" applyBorder="1"/>
    <xf numFmtId="164" fontId="18" fillId="4" borderId="37" xfId="0" applyNumberFormat="1" applyFont="1" applyFill="1" applyBorder="1"/>
    <xf numFmtId="0" fontId="15" fillId="0" borderId="0" xfId="0" applyFont="1"/>
    <xf numFmtId="0" fontId="18" fillId="0" borderId="0" xfId="0" applyFont="1"/>
    <xf numFmtId="0" fontId="15" fillId="3" borderId="41" xfId="0" applyFont="1" applyFill="1" applyBorder="1"/>
    <xf numFmtId="0" fontId="16" fillId="3" borderId="26" xfId="0" applyFont="1" applyFill="1" applyBorder="1" applyAlignment="1">
      <alignment horizontal="right"/>
    </xf>
    <xf numFmtId="164" fontId="16" fillId="3" borderId="26" xfId="0" applyNumberFormat="1" applyFont="1" applyFill="1" applyBorder="1"/>
    <xf numFmtId="164" fontId="16" fillId="3" borderId="27" xfId="0" applyNumberFormat="1" applyFont="1" applyFill="1" applyBorder="1"/>
    <xf numFmtId="164" fontId="7" fillId="5" borderId="32" xfId="0" applyNumberFormat="1" applyFont="1" applyFill="1" applyBorder="1" applyAlignment="1">
      <alignment vertical="center"/>
    </xf>
    <xf numFmtId="164" fontId="7" fillId="5" borderId="33" xfId="0" applyNumberFormat="1" applyFont="1" applyFill="1" applyBorder="1" applyAlignment="1">
      <alignment vertical="center"/>
    </xf>
    <xf numFmtId="3" fontId="5" fillId="5" borderId="26" xfId="0" applyNumberFormat="1" applyFont="1" applyFill="1" applyBorder="1" applyAlignment="1">
      <alignment vertical="center"/>
    </xf>
    <xf numFmtId="3" fontId="5" fillId="5" borderId="27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0" fillId="0" borderId="0" xfId="0" applyNumberFormat="1"/>
    <xf numFmtId="0" fontId="2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vertical="center" wrapText="1"/>
    </xf>
    <xf numFmtId="164" fontId="16" fillId="0" borderId="1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64" fontId="12" fillId="5" borderId="44" xfId="0" applyNumberFormat="1" applyFont="1" applyFill="1" applyBorder="1" applyAlignment="1">
      <alignment horizontal="center" vertical="center" wrapText="1"/>
    </xf>
    <xf numFmtId="164" fontId="12" fillId="5" borderId="45" xfId="0" applyNumberFormat="1" applyFont="1" applyFill="1" applyBorder="1" applyAlignment="1">
      <alignment horizontal="center" vertical="center" wrapText="1"/>
    </xf>
    <xf numFmtId="164" fontId="12" fillId="5" borderId="4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5" borderId="47" xfId="0" applyFont="1" applyFill="1" applyBorder="1" applyAlignment="1">
      <alignment vertical="center"/>
    </xf>
    <xf numFmtId="0" fontId="12" fillId="5" borderId="48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3" borderId="49" xfId="0" applyFont="1" applyFill="1" applyBorder="1" applyAlignment="1">
      <alignment vertical="center"/>
    </xf>
    <xf numFmtId="0" fontId="15" fillId="3" borderId="50" xfId="0" applyFont="1" applyFill="1" applyBorder="1" applyAlignment="1">
      <alignment horizontal="right" vertical="center"/>
    </xf>
    <xf numFmtId="164" fontId="15" fillId="0" borderId="49" xfId="0" applyNumberFormat="1" applyFont="1" applyBorder="1" applyAlignment="1">
      <alignment horizontal="right" vertical="center" indent="1"/>
    </xf>
    <xf numFmtId="164" fontId="15" fillId="0" borderId="50" xfId="0" applyNumberFormat="1" applyFont="1" applyBorder="1" applyAlignment="1">
      <alignment horizontal="left" vertical="center" indent="1"/>
    </xf>
    <xf numFmtId="164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3" borderId="51" xfId="0" applyFont="1" applyFill="1" applyBorder="1" applyAlignment="1">
      <alignment vertical="center"/>
    </xf>
    <xf numFmtId="0" fontId="16" fillId="3" borderId="52" xfId="0" applyFont="1" applyFill="1" applyBorder="1" applyAlignment="1">
      <alignment horizontal="right" vertical="center"/>
    </xf>
    <xf numFmtId="164" fontId="16" fillId="3" borderId="12" xfId="0" applyNumberFormat="1" applyFont="1" applyFill="1" applyBorder="1" applyAlignment="1">
      <alignment vertical="center"/>
    </xf>
    <xf numFmtId="164" fontId="15" fillId="3" borderId="52" xfId="0" applyNumberFormat="1" applyFont="1" applyFill="1" applyBorder="1" applyAlignment="1">
      <alignment horizontal="left" vertical="center" indent="1"/>
    </xf>
    <xf numFmtId="164" fontId="16" fillId="3" borderId="52" xfId="0" applyNumberFormat="1" applyFont="1" applyFill="1" applyBorder="1" applyAlignment="1">
      <alignment horizontal="left" vertical="center" indent="1"/>
    </xf>
    <xf numFmtId="164" fontId="12" fillId="5" borderId="53" xfId="0" applyNumberFormat="1" applyFont="1" applyFill="1" applyBorder="1" applyAlignment="1">
      <alignment horizontal="center" vertical="center"/>
    </xf>
    <xf numFmtId="164" fontId="12" fillId="5" borderId="48" xfId="0" applyNumberFormat="1" applyFont="1" applyFill="1" applyBorder="1" applyAlignment="1">
      <alignment horizontal="left" vertical="center" indent="1"/>
    </xf>
    <xf numFmtId="0" fontId="12" fillId="5" borderId="53" xfId="0" applyFont="1" applyFill="1" applyBorder="1" applyAlignment="1">
      <alignment vertical="center"/>
    </xf>
    <xf numFmtId="164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64" fontId="16" fillId="0" borderId="50" xfId="0" applyNumberFormat="1" applyFont="1" applyBorder="1" applyAlignment="1">
      <alignment horizontal="left" vertical="center" indent="1"/>
    </xf>
    <xf numFmtId="164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3" borderId="50" xfId="0" applyFont="1" applyFill="1" applyBorder="1" applyAlignment="1">
      <alignment horizontal="right" vertical="center"/>
    </xf>
    <xf numFmtId="164" fontId="16" fillId="3" borderId="0" xfId="0" applyNumberFormat="1" applyFont="1" applyFill="1" applyBorder="1" applyAlignment="1">
      <alignment vertical="center"/>
    </xf>
    <xf numFmtId="164" fontId="15" fillId="3" borderId="50" xfId="0" applyNumberFormat="1" applyFont="1" applyFill="1" applyBorder="1" applyAlignment="1">
      <alignment horizontal="left" vertical="center" indent="1"/>
    </xf>
    <xf numFmtId="164" fontId="16" fillId="3" borderId="50" xfId="0" applyNumberFormat="1" applyFont="1" applyFill="1" applyBorder="1" applyAlignment="1">
      <alignment horizontal="left" vertical="center" indent="1"/>
    </xf>
    <xf numFmtId="164" fontId="16" fillId="3" borderId="4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6" fillId="3" borderId="49" xfId="0" applyFont="1" applyFill="1" applyBorder="1" applyAlignment="1">
      <alignment vertical="center"/>
    </xf>
    <xf numFmtId="164" fontId="18" fillId="5" borderId="48" xfId="0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vertical="center"/>
    </xf>
    <xf numFmtId="0" fontId="15" fillId="3" borderId="0" xfId="0" applyFont="1" applyFill="1" applyBorder="1" applyAlignment="1">
      <alignment horizontal="right" vertical="center"/>
    </xf>
    <xf numFmtId="9" fontId="16" fillId="0" borderId="0" xfId="1" applyFont="1" applyBorder="1" applyAlignment="1">
      <alignment vertical="center"/>
    </xf>
    <xf numFmtId="9" fontId="16" fillId="0" borderId="1" xfId="1" applyFont="1" applyBorder="1" applyAlignment="1">
      <alignment vertical="center"/>
    </xf>
    <xf numFmtId="0" fontId="16" fillId="3" borderId="51" xfId="0" applyFont="1" applyFill="1" applyBorder="1" applyAlignment="1">
      <alignment vertical="center"/>
    </xf>
    <xf numFmtId="9" fontId="16" fillId="3" borderId="12" xfId="1" applyFont="1" applyFill="1" applyBorder="1" applyAlignment="1">
      <alignment vertical="center"/>
    </xf>
    <xf numFmtId="2" fontId="15" fillId="3" borderId="52" xfId="0" applyNumberFormat="1" applyFont="1" applyFill="1" applyBorder="1" applyAlignment="1">
      <alignment horizontal="left" vertical="center" indent="1"/>
    </xf>
    <xf numFmtId="2" fontId="16" fillId="3" borderId="52" xfId="0" applyNumberFormat="1" applyFont="1" applyFill="1" applyBorder="1" applyAlignment="1">
      <alignment horizontal="left" vertical="center" indent="1"/>
    </xf>
    <xf numFmtId="4" fontId="15" fillId="0" borderId="0" xfId="0" applyNumberFormat="1" applyFont="1" applyBorder="1" applyAlignment="1">
      <alignment vertical="center"/>
    </xf>
    <xf numFmtId="165" fontId="15" fillId="0" borderId="0" xfId="0" applyNumberFormat="1" applyFont="1" applyBorder="1" applyAlignment="1">
      <alignment vertical="center"/>
    </xf>
    <xf numFmtId="9" fontId="15" fillId="0" borderId="1" xfId="1" applyFont="1" applyBorder="1" applyAlignment="1">
      <alignment vertical="center"/>
    </xf>
    <xf numFmtId="0" fontId="15" fillId="0" borderId="50" xfId="0" applyNumberFormat="1" applyFont="1" applyBorder="1" applyAlignment="1">
      <alignment horizontal="left" vertical="center" indent="1"/>
    </xf>
    <xf numFmtId="0" fontId="18" fillId="3" borderId="51" xfId="0" applyFont="1" applyFill="1" applyBorder="1" applyAlignment="1">
      <alignment vertical="center"/>
    </xf>
    <xf numFmtId="0" fontId="12" fillId="3" borderId="52" xfId="0" applyFont="1" applyFill="1" applyBorder="1" applyAlignment="1">
      <alignment horizontal="right" vertical="center"/>
    </xf>
    <xf numFmtId="164" fontId="12" fillId="3" borderId="12" xfId="0" applyNumberFormat="1" applyFont="1" applyFill="1" applyBorder="1" applyAlignment="1">
      <alignment vertical="center"/>
    </xf>
    <xf numFmtId="164" fontId="18" fillId="3" borderId="52" xfId="0" applyNumberFormat="1" applyFont="1" applyFill="1" applyBorder="1" applyAlignment="1">
      <alignment horizontal="center" vertical="center"/>
    </xf>
    <xf numFmtId="164" fontId="18" fillId="3" borderId="52" xfId="0" applyNumberFormat="1" applyFont="1" applyFill="1" applyBorder="1" applyAlignment="1">
      <alignment horizontal="left" vertical="center" indent="1"/>
    </xf>
    <xf numFmtId="164" fontId="12" fillId="3" borderId="52" xfId="0" applyNumberFormat="1" applyFont="1" applyFill="1" applyBorder="1" applyAlignment="1">
      <alignment horizontal="left" vertical="center" indent="1"/>
    </xf>
    <xf numFmtId="0" fontId="21" fillId="5" borderId="0" xfId="0" applyFont="1" applyFill="1" applyAlignment="1">
      <alignment horizontal="right" vertical="center" wrapText="1"/>
    </xf>
    <xf numFmtId="0" fontId="21" fillId="5" borderId="50" xfId="0" applyFont="1" applyFill="1" applyBorder="1" applyAlignment="1">
      <alignment horizontal="center" vertical="center" wrapText="1"/>
    </xf>
    <xf numFmtId="4" fontId="21" fillId="5" borderId="52" xfId="0" applyNumberFormat="1" applyFont="1" applyFill="1" applyBorder="1" applyAlignment="1">
      <alignment horizontal="center" vertical="center" wrapText="1"/>
    </xf>
    <xf numFmtId="4" fontId="12" fillId="5" borderId="50" xfId="0" applyNumberFormat="1" applyFont="1" applyFill="1" applyBorder="1" applyAlignment="1">
      <alignment horizontal="center" vertical="center" wrapText="1"/>
    </xf>
    <xf numFmtId="4" fontId="21" fillId="5" borderId="50" xfId="0" applyNumberFormat="1" applyFont="1" applyFill="1" applyBorder="1" applyAlignment="1">
      <alignment horizontal="left" vertical="center" wrapText="1" indent="1"/>
    </xf>
    <xf numFmtId="4" fontId="21" fillId="5" borderId="0" xfId="0" applyNumberFormat="1" applyFont="1" applyFill="1" applyAlignment="1">
      <alignment horizontal="left" vertical="center" wrapText="1" indent="1"/>
    </xf>
    <xf numFmtId="0" fontId="16" fillId="0" borderId="0" xfId="0" applyFont="1" applyAlignment="1">
      <alignment horizontal="right"/>
    </xf>
    <xf numFmtId="164" fontId="15" fillId="0" borderId="0" xfId="0" applyNumberFormat="1" applyFont="1"/>
    <xf numFmtId="164" fontId="15" fillId="0" borderId="0" xfId="0" applyNumberFormat="1" applyFont="1" applyAlignment="1">
      <alignment horizontal="left" indent="1"/>
    </xf>
    <xf numFmtId="164" fontId="16" fillId="0" borderId="0" xfId="0" applyNumberFormat="1" applyFont="1" applyAlignment="1">
      <alignment horizontal="left" indent="1"/>
    </xf>
    <xf numFmtId="164" fontId="15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3" borderId="6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left" vertical="center" wrapText="1" indent="4"/>
    </xf>
    <xf numFmtId="0" fontId="5" fillId="0" borderId="43" xfId="0" applyFont="1" applyBorder="1" applyAlignment="1">
      <alignment horizontal="left" vertical="center" wrapText="1" indent="4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12" fillId="0" borderId="27" xfId="0" applyFont="1" applyBorder="1" applyAlignment="1">
      <alignment horizontal="left" vertical="top"/>
    </xf>
    <xf numFmtId="0" fontId="7" fillId="5" borderId="31" xfId="0" applyFont="1" applyFill="1" applyBorder="1" applyAlignment="1">
      <alignment horizontal="right" vertical="center"/>
    </xf>
    <xf numFmtId="0" fontId="7" fillId="5" borderId="32" xfId="0" applyFont="1" applyFill="1" applyBorder="1" applyAlignment="1">
      <alignment horizontal="right" vertical="center"/>
    </xf>
    <xf numFmtId="0" fontId="7" fillId="5" borderId="41" xfId="0" applyFont="1" applyFill="1" applyBorder="1" applyAlignment="1">
      <alignment horizontal="right" vertical="center" wrapText="1"/>
    </xf>
    <xf numFmtId="0" fontId="7" fillId="5" borderId="26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164" fontId="18" fillId="0" borderId="12" xfId="0" applyNumberFormat="1" applyFont="1" applyBorder="1" applyAlignment="1">
      <alignment horizontal="left" vertical="center" wrapText="1"/>
    </xf>
    <xf numFmtId="164" fontId="16" fillId="0" borderId="47" xfId="0" applyNumberFormat="1" applyFont="1" applyBorder="1" applyAlignment="1">
      <alignment horizontal="center" vertical="center"/>
    </xf>
    <xf numFmtId="164" fontId="16" fillId="0" borderId="48" xfId="0" applyNumberFormat="1" applyFont="1" applyBorder="1" applyAlignment="1">
      <alignment horizontal="center" vertical="center"/>
    </xf>
    <xf numFmtId="0" fontId="15" fillId="0" borderId="0" xfId="0" applyNumberFormat="1" applyFont="1" applyAlignment="1">
      <alignment horizontal="left" indent="1"/>
    </xf>
    <xf numFmtId="0" fontId="12" fillId="5" borderId="44" xfId="0" applyFont="1" applyFill="1" applyBorder="1" applyAlignment="1">
      <alignment horizontal="right" vertical="center" wrapText="1"/>
    </xf>
    <xf numFmtId="164" fontId="20" fillId="5" borderId="45" xfId="0" applyNumberFormat="1" applyFont="1" applyFill="1" applyBorder="1" applyAlignment="1">
      <alignment vertical="center"/>
    </xf>
  </cellXfs>
  <cellStyles count="3">
    <cellStyle name="20 % - Accent1" xfId="2" builtinId="30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66675</xdr:rowOff>
    </xdr:from>
    <xdr:to>
      <xdr:col>3</xdr:col>
      <xdr:colOff>695325</xdr:colOff>
      <xdr:row>0</xdr:row>
      <xdr:rowOff>752475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66675"/>
          <a:ext cx="809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95250</xdr:rowOff>
    </xdr:from>
    <xdr:to>
      <xdr:col>1</xdr:col>
      <xdr:colOff>885825</xdr:colOff>
      <xdr:row>0</xdr:row>
      <xdr:rowOff>762000</xdr:rowOff>
    </xdr:to>
    <xdr:pic>
      <xdr:nvPicPr>
        <xdr:cNvPr id="2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5250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276224</xdr:colOff>
      <xdr:row>36</xdr:row>
      <xdr:rowOff>19049</xdr:rowOff>
    </xdr:from>
    <xdr:ext cx="2247901" cy="697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/>
          </xdr:nvSpPr>
          <xdr:spPr>
            <a:xfrm>
              <a:off x="5438774" y="8477249"/>
              <a:ext cx="2247901" cy="697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400" b="0" i="1">
                        <a:latin typeface="Cambria Math"/>
                      </a:rPr>
                      <m:t>𝐸𝐴𝐿</m:t>
                    </m:r>
                    <m:r>
                      <a:rPr lang="fr-CA" sz="1400" i="1">
                        <a:latin typeface="Cambria Math"/>
                      </a:rPr>
                      <m:t>=</m:t>
                    </m:r>
                    <m:nary>
                      <m:naryPr>
                        <m:chr m:val="∑"/>
                        <m:ctrlPr>
                          <a:rPr lang="fr-CA" sz="14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CA" sz="1400" b="0" i="1">
                            <a:latin typeface="Cambria Math"/>
                          </a:rPr>
                          <m:t>𝑛</m:t>
                        </m:r>
                        <m:r>
                          <a:rPr lang="en-CA" sz="1400" b="0" i="1">
                            <a:latin typeface="Cambria Math"/>
                          </a:rPr>
                          <m:t>=1</m:t>
                        </m:r>
                      </m:sub>
                      <m:sup>
                        <m:r>
                          <a:rPr lang="en-CA" sz="1400" b="0" i="1">
                            <a:latin typeface="Cambria Math"/>
                          </a:rPr>
                          <m:t>4</m:t>
                        </m:r>
                      </m:sup>
                      <m:e>
                        <m:sSub>
                          <m:sSubPr>
                            <m:ctrlPr>
                              <a:rPr lang="fr-CA" sz="140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CA" sz="1400" b="0" i="1">
                                <a:latin typeface="Cambria Math"/>
                              </a:rPr>
                              <m:t>𝐺𝑇</m:t>
                            </m:r>
                          </m:e>
                          <m:sub>
                            <m:r>
                              <a:rPr lang="en-CA" sz="1400" b="0" i="1">
                                <a:latin typeface="Cambria Math"/>
                              </a:rPr>
                              <m:t>𝑛</m:t>
                            </m:r>
                          </m:sub>
                        </m:sSub>
                      </m:e>
                    </m:nary>
                    <m:r>
                      <a:rPr lang="fr-CA" sz="1400" i="1">
                        <a:latin typeface="Cambria Math"/>
                        <a:ea typeface="Cambria Math"/>
                      </a:rPr>
                      <m:t>×</m:t>
                    </m:r>
                    <m:sSub>
                      <m:sSubPr>
                        <m:ctrlPr>
                          <a:rPr lang="fr-CA" sz="140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en-CA" sz="1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𝑁𝑏𝐸</m:t>
                        </m:r>
                        <m:r>
                          <m:rPr>
                            <m:nor/>
                          </m:rPr>
                          <a:rPr lang="fr-CA" sz="1400">
                            <a:effectLst/>
                          </a:rPr>
                          <m:t> </m:t>
                        </m:r>
                      </m:e>
                      <m:sub>
                        <m:r>
                          <a:rPr lang="en-CA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sub>
                    </m:sSub>
                  </m:oMath>
                </m:oMathPara>
              </a14:m>
              <a:endParaRPr lang="fr-CA" sz="1400"/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5438774" y="8477249"/>
              <a:ext cx="2247901" cy="697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400" b="0" i="0">
                  <a:latin typeface="Cambria Math"/>
                </a:rPr>
                <a:t>𝐸𝐴𝐿</a:t>
              </a:r>
              <a:r>
                <a:rPr lang="fr-CA" sz="1400" i="0">
                  <a:latin typeface="Cambria Math"/>
                </a:rPr>
                <a:t>=∑</a:t>
              </a:r>
              <a:r>
                <a:rPr lang="en-CA" sz="1400" b="0" i="0">
                  <a:latin typeface="Cambria Math"/>
                </a:rPr>
                <a:t>_</a:t>
              </a:r>
              <a:r>
                <a:rPr lang="fr-CA" sz="1400" b="0" i="0">
                  <a:latin typeface="Cambria Math"/>
                </a:rPr>
                <a:t>(</a:t>
              </a:r>
              <a:r>
                <a:rPr lang="en-CA" sz="1400" b="0" i="0">
                  <a:latin typeface="Cambria Math"/>
                </a:rPr>
                <a:t>𝑛=1</a:t>
              </a:r>
              <a:r>
                <a:rPr lang="fr-CA" sz="1400" b="0" i="0">
                  <a:latin typeface="Cambria Math"/>
                </a:rPr>
                <a:t>)</a:t>
              </a:r>
              <a:r>
                <a:rPr lang="en-CA" sz="1400" b="0" i="0">
                  <a:latin typeface="Cambria Math"/>
                </a:rPr>
                <a:t>^4▒</a:t>
              </a:r>
              <a:r>
                <a:rPr lang="fr-CA" sz="1400" b="0" i="0">
                  <a:latin typeface="Cambria Math"/>
                </a:rPr>
                <a:t>〖</a:t>
              </a:r>
              <a:r>
                <a:rPr lang="en-CA" sz="1400" b="0" i="0">
                  <a:latin typeface="Cambria Math"/>
                </a:rPr>
                <a:t>𝐺𝑇</a:t>
              </a:r>
              <a:r>
                <a:rPr lang="fr-CA" sz="1400" b="0" i="0">
                  <a:latin typeface="Cambria Math"/>
                </a:rPr>
                <a:t>〗_</a:t>
              </a:r>
              <a:r>
                <a:rPr lang="en-CA" sz="1400" b="0" i="0">
                  <a:latin typeface="Cambria Math"/>
                </a:rPr>
                <a:t>𝑛 </a:t>
              </a:r>
              <a:r>
                <a:rPr lang="fr-CA" sz="1400" i="0">
                  <a:latin typeface="Cambria Math"/>
                  <a:ea typeface="Cambria Math"/>
                </a:rPr>
                <a:t>×〖</a:t>
              </a:r>
              <a:r>
                <a:rPr lang="en-CA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𝑁𝑏𝐸</a:t>
              </a:r>
              <a:r>
                <a:rPr lang="fr-CA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fr-CA" sz="1400" i="0">
                  <a:effectLst/>
                </a:rPr>
                <a:t> </a:t>
              </a:r>
              <a:r>
                <a:rPr lang="fr-CA" sz="1400" i="0">
                  <a:effectLst/>
                  <a:latin typeface="Cambria Math"/>
                </a:rPr>
                <a:t>" </a:t>
              </a:r>
              <a:r>
                <a:rPr lang="fr-CA" sz="1400" i="0">
                  <a:effectLst/>
                  <a:latin typeface="Cambria Math"/>
                  <a:ea typeface="Cambria Math"/>
                </a:rPr>
                <a:t>〗_</a:t>
              </a:r>
              <a:r>
                <a:rPr lang="en-CA" sz="1400" b="0" i="0">
                  <a:latin typeface="Cambria Math"/>
                  <a:ea typeface="Cambria Math"/>
                </a:rPr>
                <a:t>𝑛</a:t>
              </a:r>
              <a:endParaRPr lang="fr-CA" sz="14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114300</xdr:rowOff>
    </xdr:from>
    <xdr:to>
      <xdr:col>1</xdr:col>
      <xdr:colOff>790575</xdr:colOff>
      <xdr:row>0</xdr:row>
      <xdr:rowOff>800100</xdr:rowOff>
    </xdr:to>
    <xdr:pic>
      <xdr:nvPicPr>
        <xdr:cNvPr id="2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4300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1714500</xdr:colOff>
      <xdr:row>42</xdr:row>
      <xdr:rowOff>0</xdr:rowOff>
    </xdr:from>
    <xdr:ext cx="2844800" cy="558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/>
          </xdr:nvSpPr>
          <xdr:spPr>
            <a:xfrm>
              <a:off x="9820275" y="11439525"/>
              <a:ext cx="2844800" cy="558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𝐸𝐸</m:t>
                    </m:r>
                    <m:r>
                      <a:rPr lang="en-CA" sz="1200" b="0" i="1">
                        <a:latin typeface="Cambria Math"/>
                      </a:rPr>
                      <m:t>%=</m:t>
                    </m:r>
                    <m:f>
                      <m:fPr>
                        <m:ctrlPr>
                          <a:rPr lang="fr-CA" sz="1200" i="1">
                            <a:latin typeface="Cambria Math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ctrlPr>
                              <a:rPr lang="fr-CA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n-CA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</m:t>
                            </m:r>
                            <m:r>
                              <a:rPr lang="en-CA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=1</m:t>
                            </m:r>
                          </m:sub>
                          <m:sup>
                            <m:r>
                              <a:rPr lang="en-CA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p>
                          <m:e>
                            <m:sSub>
                              <m:sSubPr>
                                <m:ctrlPr>
                                  <a:rPr lang="fr-CA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sSub>
                                  <m:sSubPr>
                                    <m:ctrlPr>
                                      <a:rPr lang="fr-CA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CA" sz="12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𝐸𝐸</m:t>
                                    </m:r>
                                    <m:r>
                                      <a:rPr lang="en-CA" sz="12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%</m:t>
                                    </m:r>
                                  </m:e>
                                  <m:sub>
                                    <m:r>
                                      <a:rPr lang="en-CA" sz="12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𝑛</m:t>
                                    </m:r>
                                  </m:sub>
                                </m:sSub>
                                <m:r>
                                  <a:rPr lang="fr-CA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Cambria Math"/>
                                    <a:cs typeface="+mn-cs"/>
                                  </a:rPr>
                                  <m:t>×</m:t>
                                </m:r>
                                <m:r>
                                  <a:rPr lang="en-CA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𝐸𝐸𝐺𝑇</m:t>
                                </m:r>
                              </m:e>
                              <m:sub>
                                <m:r>
                                  <a:rPr lang="en-CA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</m:e>
                        </m:nary>
                        <m:r>
                          <a:rPr lang="fr-CA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×</m:t>
                        </m:r>
                        <m:sSub>
                          <m:sSubPr>
                            <m:ctrlPr>
                              <a:rPr lang="fr-CA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CA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𝑁𝑏𝐸</m:t>
                            </m:r>
                            <m:r>
                              <m:rPr>
                                <m:nor/>
                              </m:rPr>
                              <a:rPr lang="fr-CA" sz="12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sub>
                            <m:r>
                              <a:rPr lang="en-CA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r>
                          <a:rPr lang="en-CA" sz="1200" b="0" i="1">
                            <a:latin typeface="Cambria Math"/>
                          </a:rPr>
                          <m:t>𝐸𝐴𝐿</m:t>
                        </m:r>
                      </m:den>
                    </m:f>
                  </m:oMath>
                </m:oMathPara>
              </a14:m>
              <a:endParaRPr lang="fr-CA" sz="1200"/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9820275" y="11439525"/>
              <a:ext cx="2844800" cy="558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𝐸𝐸%=</a:t>
              </a:r>
              <a:r>
                <a:rPr lang="fr-CA" sz="1200" i="0">
                  <a:latin typeface="Cambria Math"/>
                </a:rPr>
                <a:t>(</a:t>
              </a:r>
              <a:r>
                <a:rPr lang="fr-CA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∑</a:t>
              </a:r>
              <a:r>
                <a:rPr lang="en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fr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n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𝑛=1</a:t>
              </a:r>
              <a:r>
                <a:rPr lang="fr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^4▒</a:t>
              </a:r>
              <a:r>
                <a:rPr lang="fr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〖〖</a:t>
              </a:r>
              <a:r>
                <a:rPr lang="en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𝐸𝐸%</a:t>
              </a:r>
              <a:r>
                <a:rPr lang="fr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en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𝑛</a:t>
              </a:r>
              <a:r>
                <a:rPr lang="fr-CA" sz="120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×</a:t>
              </a:r>
              <a:r>
                <a:rPr lang="en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𝐸𝐸𝐺𝑇</a:t>
              </a:r>
              <a:r>
                <a:rPr lang="fr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en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𝑛 </a:t>
              </a:r>
              <a:r>
                <a:rPr lang="fr-CA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×〖</a:t>
              </a:r>
              <a:r>
                <a:rPr lang="en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𝑁𝑏𝐸</a:t>
              </a:r>
              <a:r>
                <a:rPr lang="fr-CA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fr-CA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fr-CA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〗_</a:t>
              </a:r>
              <a:r>
                <a:rPr lang="en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𝑛</a:t>
              </a:r>
              <a:r>
                <a:rPr lang="fr-CA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n-CA" sz="1200" b="0" i="0">
                  <a:latin typeface="Cambria Math"/>
                </a:rPr>
                <a:t>𝐸𝐴𝐿</a:t>
              </a:r>
              <a:endParaRPr lang="fr-CA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O28"/>
  <sheetViews>
    <sheetView tabSelected="1" workbookViewId="0">
      <selection activeCell="D4" sqref="D4:E4"/>
    </sheetView>
  </sheetViews>
  <sheetFormatPr baseColWidth="10" defaultRowHeight="15" x14ac:dyDescent="0.25"/>
  <cols>
    <col min="1" max="1" width="3.42578125" customWidth="1"/>
    <col min="2" max="2" width="3.5703125" customWidth="1"/>
    <col min="5" max="5" width="21.5703125" customWidth="1"/>
    <col min="6" max="6" width="27.140625" customWidth="1"/>
    <col min="7" max="7" width="19.42578125" customWidth="1"/>
    <col min="8" max="14" width="16.42578125" customWidth="1"/>
  </cols>
  <sheetData>
    <row r="1" spans="1:15" ht="64.5" x14ac:dyDescent="0.25">
      <c r="B1" s="1"/>
      <c r="C1" s="162"/>
      <c r="D1" s="162"/>
      <c r="E1" s="163" t="s">
        <v>0</v>
      </c>
      <c r="F1" s="163"/>
      <c r="G1" s="164"/>
      <c r="I1" s="2" t="s">
        <v>1</v>
      </c>
    </row>
    <row r="2" spans="1:15" ht="20.25" x14ac:dyDescent="0.3">
      <c r="B2" s="1"/>
      <c r="C2" s="165" t="s">
        <v>2</v>
      </c>
      <c r="D2" s="165"/>
      <c r="E2" s="165"/>
      <c r="F2" s="165"/>
      <c r="G2" s="165"/>
      <c r="H2" s="165"/>
      <c r="I2" s="165"/>
    </row>
    <row r="3" spans="1:15" ht="20.25" x14ac:dyDescent="0.3">
      <c r="A3" s="3"/>
      <c r="B3" s="4"/>
      <c r="C3" s="3"/>
      <c r="D3" s="3"/>
      <c r="E3" s="5"/>
      <c r="F3" s="6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7"/>
      <c r="B4" s="166" t="s">
        <v>3</v>
      </c>
      <c r="C4" s="167"/>
      <c r="D4" s="157"/>
      <c r="E4" s="168"/>
      <c r="F4" s="8" t="s">
        <v>4</v>
      </c>
      <c r="G4" s="157"/>
      <c r="H4" s="157"/>
      <c r="I4" s="157"/>
      <c r="J4" s="157"/>
      <c r="K4" s="157"/>
      <c r="L4" s="157"/>
      <c r="M4" s="157"/>
      <c r="N4" s="161"/>
      <c r="O4" s="9"/>
    </row>
    <row r="5" spans="1:15" x14ac:dyDescent="0.25">
      <c r="A5" s="7"/>
      <c r="B5" s="155" t="s">
        <v>5</v>
      </c>
      <c r="C5" s="156"/>
      <c r="D5" s="157"/>
      <c r="E5" s="158"/>
      <c r="F5" s="10" t="s">
        <v>6</v>
      </c>
      <c r="G5" s="159"/>
      <c r="H5" s="159"/>
      <c r="I5" s="159"/>
      <c r="J5" s="159"/>
      <c r="K5" s="159"/>
      <c r="L5" s="159"/>
      <c r="M5" s="159"/>
      <c r="N5" s="160"/>
      <c r="O5" s="9"/>
    </row>
    <row r="6" spans="1:15" ht="15.75" thickBot="1" x14ac:dyDescent="0.3">
      <c r="A6" s="3"/>
      <c r="B6" s="11"/>
      <c r="C6" s="12"/>
      <c r="D6" s="3"/>
      <c r="E6" s="3"/>
      <c r="F6" s="3"/>
      <c r="G6" s="3"/>
      <c r="H6" s="3"/>
      <c r="I6" s="3"/>
      <c r="J6" s="13"/>
      <c r="K6" s="3"/>
      <c r="L6" s="3"/>
      <c r="M6" s="3"/>
      <c r="N6" s="3"/>
      <c r="O6" s="3"/>
    </row>
    <row r="7" spans="1:15" ht="71.25" x14ac:dyDescent="0.25">
      <c r="A7" s="14"/>
      <c r="B7" s="15"/>
      <c r="C7" s="16" t="s">
        <v>7</v>
      </c>
      <c r="D7" s="16" t="s">
        <v>8</v>
      </c>
      <c r="E7" s="16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7" t="s">
        <v>18</v>
      </c>
      <c r="O7" s="3"/>
    </row>
    <row r="8" spans="1:15" x14ac:dyDescent="0.25">
      <c r="A8" s="18"/>
      <c r="B8" s="19">
        <v>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3"/>
    </row>
    <row r="9" spans="1:15" x14ac:dyDescent="0.25">
      <c r="A9" s="3"/>
      <c r="B9" s="22">
        <v>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3"/>
    </row>
    <row r="10" spans="1:15" x14ac:dyDescent="0.25">
      <c r="A10" s="25"/>
      <c r="B10" s="19">
        <v>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  <c r="O10" s="3"/>
    </row>
    <row r="11" spans="1:15" x14ac:dyDescent="0.25">
      <c r="A11" s="3"/>
      <c r="B11" s="22">
        <v>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3"/>
    </row>
    <row r="12" spans="1:15" x14ac:dyDescent="0.25">
      <c r="A12" s="25"/>
      <c r="B12" s="19">
        <v>5</v>
      </c>
      <c r="C12" s="20"/>
      <c r="D12" s="20"/>
      <c r="E12" s="26"/>
      <c r="F12" s="20"/>
      <c r="G12" s="20"/>
      <c r="H12" s="20"/>
      <c r="I12" s="20"/>
      <c r="J12" s="20"/>
      <c r="K12" s="20"/>
      <c r="L12" s="20"/>
      <c r="M12" s="20"/>
      <c r="N12" s="21"/>
      <c r="O12" s="3"/>
    </row>
    <row r="13" spans="1:15" x14ac:dyDescent="0.25">
      <c r="A13" s="3"/>
      <c r="B13" s="22">
        <v>6</v>
      </c>
      <c r="C13" s="23"/>
      <c r="D13" s="23"/>
      <c r="E13" s="27"/>
      <c r="F13" s="23"/>
      <c r="G13" s="23"/>
      <c r="H13" s="23"/>
      <c r="I13" s="23"/>
      <c r="J13" s="23"/>
      <c r="K13" s="23"/>
      <c r="L13" s="23"/>
      <c r="M13" s="23"/>
      <c r="N13" s="24"/>
      <c r="O13" s="3"/>
    </row>
    <row r="14" spans="1:15" x14ac:dyDescent="0.25">
      <c r="A14" s="25"/>
      <c r="B14" s="19">
        <v>7</v>
      </c>
      <c r="C14" s="20"/>
      <c r="D14" s="20"/>
      <c r="E14" s="26"/>
      <c r="F14" s="20"/>
      <c r="G14" s="20"/>
      <c r="H14" s="20"/>
      <c r="I14" s="20"/>
      <c r="J14" s="20"/>
      <c r="K14" s="20"/>
      <c r="L14" s="20"/>
      <c r="M14" s="20"/>
      <c r="N14" s="21"/>
      <c r="O14" s="3"/>
    </row>
    <row r="15" spans="1:15" x14ac:dyDescent="0.25">
      <c r="A15" s="3"/>
      <c r="B15" s="22">
        <v>8</v>
      </c>
      <c r="C15" s="23"/>
      <c r="D15" s="23"/>
      <c r="E15" s="27"/>
      <c r="F15" s="23"/>
      <c r="G15" s="23"/>
      <c r="H15" s="23"/>
      <c r="I15" s="23"/>
      <c r="J15" s="23"/>
      <c r="K15" s="23"/>
      <c r="L15" s="23"/>
      <c r="M15" s="23"/>
      <c r="N15" s="24"/>
      <c r="O15" s="3"/>
    </row>
    <row r="16" spans="1:15" x14ac:dyDescent="0.25">
      <c r="A16" s="25"/>
      <c r="B16" s="19">
        <v>9</v>
      </c>
      <c r="C16" s="20"/>
      <c r="D16" s="20"/>
      <c r="E16" s="26"/>
      <c r="F16" s="20"/>
      <c r="G16" s="20"/>
      <c r="H16" s="20"/>
      <c r="I16" s="20"/>
      <c r="J16" s="20"/>
      <c r="K16" s="20"/>
      <c r="L16" s="20"/>
      <c r="M16" s="20"/>
      <c r="N16" s="21"/>
      <c r="O16" s="3"/>
    </row>
    <row r="17" spans="1:15" x14ac:dyDescent="0.25">
      <c r="A17" s="3"/>
      <c r="B17" s="22">
        <v>10</v>
      </c>
      <c r="C17" s="23"/>
      <c r="D17" s="23"/>
      <c r="E17" s="27"/>
      <c r="F17" s="23"/>
      <c r="G17" s="23"/>
      <c r="H17" s="23"/>
      <c r="I17" s="23"/>
      <c r="J17" s="23"/>
      <c r="K17" s="23"/>
      <c r="L17" s="23"/>
      <c r="M17" s="23"/>
      <c r="N17" s="24"/>
      <c r="O17" s="3"/>
    </row>
    <row r="18" spans="1:15" x14ac:dyDescent="0.25">
      <c r="A18" s="25"/>
      <c r="B18" s="19">
        <v>11</v>
      </c>
      <c r="C18" s="20"/>
      <c r="D18" s="20"/>
      <c r="E18" s="26"/>
      <c r="F18" s="20"/>
      <c r="G18" s="20"/>
      <c r="H18" s="20"/>
      <c r="I18" s="20"/>
      <c r="J18" s="20"/>
      <c r="K18" s="20"/>
      <c r="L18" s="20"/>
      <c r="M18" s="20"/>
      <c r="N18" s="21"/>
      <c r="O18" s="3"/>
    </row>
    <row r="19" spans="1:15" x14ac:dyDescent="0.25">
      <c r="A19" s="3"/>
      <c r="B19" s="22">
        <v>12</v>
      </c>
      <c r="C19" s="23"/>
      <c r="D19" s="23"/>
      <c r="E19" s="27"/>
      <c r="F19" s="23"/>
      <c r="G19" s="23"/>
      <c r="H19" s="23"/>
      <c r="I19" s="23"/>
      <c r="J19" s="23"/>
      <c r="K19" s="23"/>
      <c r="L19" s="23"/>
      <c r="M19" s="23"/>
      <c r="N19" s="24"/>
      <c r="O19" s="3"/>
    </row>
    <row r="20" spans="1:15" x14ac:dyDescent="0.25">
      <c r="A20" s="25"/>
      <c r="B20" s="19">
        <v>13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3"/>
    </row>
    <row r="21" spans="1:15" x14ac:dyDescent="0.25">
      <c r="A21" s="3"/>
      <c r="B21" s="22">
        <v>14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3"/>
    </row>
    <row r="22" spans="1:15" x14ac:dyDescent="0.25">
      <c r="A22" s="25"/>
      <c r="B22" s="19">
        <v>15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3"/>
    </row>
    <row r="23" spans="1:15" x14ac:dyDescent="0.25">
      <c r="A23" s="3"/>
      <c r="B23" s="22">
        <v>16</v>
      </c>
      <c r="C23" s="23"/>
      <c r="D23" s="23"/>
      <c r="E23" s="27"/>
      <c r="F23" s="23"/>
      <c r="G23" s="23"/>
      <c r="H23" s="23"/>
      <c r="I23" s="23"/>
      <c r="J23" s="23"/>
      <c r="K23" s="23"/>
      <c r="L23" s="23"/>
      <c r="M23" s="23"/>
      <c r="N23" s="24"/>
      <c r="O23" s="3"/>
    </row>
    <row r="24" spans="1:15" x14ac:dyDescent="0.25">
      <c r="A24" s="25"/>
      <c r="B24" s="19">
        <v>17</v>
      </c>
      <c r="C24" s="20"/>
      <c r="D24" s="20"/>
      <c r="E24" s="26"/>
      <c r="F24" s="20"/>
      <c r="G24" s="20"/>
      <c r="H24" s="20"/>
      <c r="I24" s="20"/>
      <c r="J24" s="20"/>
      <c r="K24" s="20"/>
      <c r="L24" s="20"/>
      <c r="M24" s="20"/>
      <c r="N24" s="21"/>
      <c r="O24" s="3"/>
    </row>
    <row r="25" spans="1:15" x14ac:dyDescent="0.25">
      <c r="A25" s="3"/>
      <c r="B25" s="22">
        <v>18</v>
      </c>
      <c r="C25" s="23"/>
      <c r="D25" s="23"/>
      <c r="E25" s="27"/>
      <c r="F25" s="23"/>
      <c r="G25" s="23"/>
      <c r="H25" s="23"/>
      <c r="I25" s="23"/>
      <c r="J25" s="23"/>
      <c r="K25" s="23"/>
      <c r="L25" s="23"/>
      <c r="M25" s="23"/>
      <c r="N25" s="24"/>
      <c r="O25" s="3"/>
    </row>
    <row r="26" spans="1:15" x14ac:dyDescent="0.25">
      <c r="A26" s="25"/>
      <c r="B26" s="19">
        <v>19</v>
      </c>
      <c r="C26" s="20"/>
      <c r="D26" s="20"/>
      <c r="E26" s="26"/>
      <c r="F26" s="20"/>
      <c r="G26" s="20"/>
      <c r="H26" s="20"/>
      <c r="I26" s="20"/>
      <c r="J26" s="20"/>
      <c r="K26" s="20"/>
      <c r="L26" s="20"/>
      <c r="M26" s="20"/>
      <c r="N26" s="21"/>
      <c r="O26" s="3"/>
    </row>
    <row r="27" spans="1:15" ht="15.75" thickBot="1" x14ac:dyDescent="0.3">
      <c r="A27" s="3"/>
      <c r="B27" s="28">
        <v>20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3"/>
    </row>
    <row r="28" spans="1:15" x14ac:dyDescent="0.25">
      <c r="B28" s="1"/>
    </row>
  </sheetData>
  <mergeCells count="9">
    <mergeCell ref="B5:C5"/>
    <mergeCell ref="D5:E5"/>
    <mergeCell ref="G5:N5"/>
    <mergeCell ref="G4:N4"/>
    <mergeCell ref="C1:D1"/>
    <mergeCell ref="E1:G1"/>
    <mergeCell ref="C2:I2"/>
    <mergeCell ref="B4:C4"/>
    <mergeCell ref="D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40"/>
  <sheetViews>
    <sheetView topLeftCell="A15" workbookViewId="0">
      <selection activeCell="E40" sqref="E40"/>
    </sheetView>
  </sheetViews>
  <sheetFormatPr baseColWidth="10" defaultRowHeight="15" x14ac:dyDescent="0.25"/>
  <cols>
    <col min="2" max="2" width="14.28515625" customWidth="1"/>
    <col min="3" max="3" width="23.85546875" customWidth="1"/>
    <col min="4" max="7" width="22.28515625" customWidth="1"/>
  </cols>
  <sheetData>
    <row r="1" spans="1:8" ht="64.5" x14ac:dyDescent="0.25">
      <c r="B1" s="31"/>
      <c r="C1" s="163" t="s">
        <v>0</v>
      </c>
      <c r="D1" s="163"/>
      <c r="E1" s="32"/>
      <c r="F1" s="32"/>
      <c r="G1" s="2" t="s">
        <v>1</v>
      </c>
      <c r="H1" s="33"/>
    </row>
    <row r="2" spans="1:8" ht="24.75" customHeight="1" thickBot="1" x14ac:dyDescent="0.3">
      <c r="A2" s="34"/>
      <c r="B2" s="35"/>
      <c r="C2" s="171" t="s">
        <v>19</v>
      </c>
      <c r="D2" s="171"/>
      <c r="E2" s="171"/>
      <c r="F2" s="171"/>
      <c r="G2" s="171"/>
      <c r="H2" s="34"/>
    </row>
    <row r="3" spans="1:8" ht="46.5" customHeight="1" x14ac:dyDescent="0.25">
      <c r="A3" s="37"/>
      <c r="B3" s="172"/>
      <c r="C3" s="173"/>
      <c r="D3" s="38" t="s">
        <v>20</v>
      </c>
      <c r="E3" s="39" t="s">
        <v>21</v>
      </c>
      <c r="F3" s="39" t="s">
        <v>22</v>
      </c>
      <c r="G3" s="40" t="s">
        <v>23</v>
      </c>
      <c r="H3" s="37"/>
    </row>
    <row r="4" spans="1:8" ht="33" customHeight="1" thickBot="1" x14ac:dyDescent="0.3">
      <c r="A4" s="41"/>
      <c r="B4" s="174"/>
      <c r="C4" s="175"/>
      <c r="D4" s="42" t="s">
        <v>24</v>
      </c>
      <c r="E4" s="43" t="s">
        <v>25</v>
      </c>
      <c r="F4" s="43" t="s">
        <v>26</v>
      </c>
      <c r="G4" s="44" t="s">
        <v>27</v>
      </c>
      <c r="H4" s="41"/>
    </row>
    <row r="5" spans="1:8" ht="15.75" x14ac:dyDescent="0.25">
      <c r="A5" s="41"/>
      <c r="B5" s="45" t="s">
        <v>28</v>
      </c>
      <c r="C5" s="46"/>
      <c r="D5" s="46"/>
      <c r="E5" s="46"/>
      <c r="F5" s="46"/>
      <c r="G5" s="47"/>
      <c r="H5" s="41"/>
    </row>
    <row r="6" spans="1:8" x14ac:dyDescent="0.25">
      <c r="A6" s="48"/>
      <c r="B6" s="49"/>
      <c r="C6" s="50" t="s">
        <v>29</v>
      </c>
      <c r="D6" s="51">
        <v>1500</v>
      </c>
      <c r="E6" s="51">
        <v>1000</v>
      </c>
      <c r="F6" s="51">
        <v>0</v>
      </c>
      <c r="G6" s="52">
        <v>0</v>
      </c>
      <c r="H6" s="48"/>
    </row>
    <row r="7" spans="1:8" x14ac:dyDescent="0.25">
      <c r="A7" s="48"/>
      <c r="B7" s="49"/>
      <c r="C7" s="50" t="s">
        <v>30</v>
      </c>
      <c r="D7" s="51">
        <v>500</v>
      </c>
      <c r="E7" s="51">
        <v>300</v>
      </c>
      <c r="F7" s="51">
        <v>0</v>
      </c>
      <c r="G7" s="52">
        <v>0</v>
      </c>
      <c r="H7" s="48"/>
    </row>
    <row r="8" spans="1:8" x14ac:dyDescent="0.25">
      <c r="A8" s="48"/>
      <c r="B8" s="49"/>
      <c r="C8" s="50" t="s">
        <v>31</v>
      </c>
      <c r="D8" s="51">
        <v>0</v>
      </c>
      <c r="E8" s="51">
        <v>0</v>
      </c>
      <c r="F8" s="51">
        <v>0</v>
      </c>
      <c r="G8" s="52">
        <v>0</v>
      </c>
      <c r="H8" s="48"/>
    </row>
    <row r="9" spans="1:8" x14ac:dyDescent="0.25">
      <c r="A9" s="48"/>
      <c r="B9" s="49"/>
      <c r="C9" s="50" t="s">
        <v>32</v>
      </c>
      <c r="D9" s="53">
        <v>0</v>
      </c>
      <c r="E9" s="53">
        <v>0</v>
      </c>
      <c r="F9" s="53">
        <v>0</v>
      </c>
      <c r="G9" s="54">
        <v>0</v>
      </c>
      <c r="H9" s="48"/>
    </row>
    <row r="10" spans="1:8" x14ac:dyDescent="0.25">
      <c r="A10" s="48"/>
      <c r="B10" s="55"/>
      <c r="C10" s="56" t="s">
        <v>33</v>
      </c>
      <c r="D10" s="57">
        <f>SUM(D6:D9)</f>
        <v>2000</v>
      </c>
      <c r="E10" s="57">
        <f>SUM(E6:E9)</f>
        <v>1300</v>
      </c>
      <c r="F10" s="57">
        <f>SUM(F6:F9)</f>
        <v>0</v>
      </c>
      <c r="G10" s="58">
        <f>SUM(G6:G9)</f>
        <v>0</v>
      </c>
      <c r="H10" s="48"/>
    </row>
    <row r="11" spans="1:8" ht="15.75" x14ac:dyDescent="0.25">
      <c r="A11" s="59"/>
      <c r="B11" s="60" t="s">
        <v>34</v>
      </c>
      <c r="C11" s="61"/>
      <c r="D11" s="62"/>
      <c r="E11" s="62"/>
      <c r="F11" s="62"/>
      <c r="G11" s="63"/>
      <c r="H11" s="59"/>
    </row>
    <row r="12" spans="1:8" x14ac:dyDescent="0.25">
      <c r="A12" s="48"/>
      <c r="B12" s="49"/>
      <c r="C12" s="50" t="s">
        <v>35</v>
      </c>
      <c r="D12" s="51">
        <v>100</v>
      </c>
      <c r="E12" s="51">
        <v>100</v>
      </c>
      <c r="F12" s="51">
        <v>0</v>
      </c>
      <c r="G12" s="52">
        <v>0</v>
      </c>
      <c r="H12" s="48"/>
    </row>
    <row r="13" spans="1:8" x14ac:dyDescent="0.25">
      <c r="A13" s="48"/>
      <c r="B13" s="49"/>
      <c r="C13" s="50" t="s">
        <v>36</v>
      </c>
      <c r="D13" s="51">
        <v>100</v>
      </c>
      <c r="E13" s="51">
        <v>100</v>
      </c>
      <c r="F13" s="51">
        <v>0</v>
      </c>
      <c r="G13" s="52">
        <v>0</v>
      </c>
      <c r="H13" s="48"/>
    </row>
    <row r="14" spans="1:8" x14ac:dyDescent="0.25">
      <c r="A14" s="48"/>
      <c r="B14" s="49"/>
      <c r="C14" s="50" t="s">
        <v>37</v>
      </c>
      <c r="D14" s="51">
        <v>50</v>
      </c>
      <c r="E14" s="51">
        <v>50</v>
      </c>
      <c r="F14" s="51">
        <v>0</v>
      </c>
      <c r="G14" s="52">
        <v>0</v>
      </c>
      <c r="H14" s="48"/>
    </row>
    <row r="15" spans="1:8" x14ac:dyDescent="0.25">
      <c r="A15" s="48"/>
      <c r="B15" s="49"/>
      <c r="C15" s="50" t="s">
        <v>38</v>
      </c>
      <c r="D15" s="51">
        <v>150</v>
      </c>
      <c r="E15" s="51">
        <v>150</v>
      </c>
      <c r="F15" s="51">
        <v>0</v>
      </c>
      <c r="G15" s="52">
        <v>0</v>
      </c>
      <c r="H15" s="48"/>
    </row>
    <row r="16" spans="1:8" x14ac:dyDescent="0.25">
      <c r="A16" s="48"/>
      <c r="B16" s="49"/>
      <c r="C16" s="50" t="s">
        <v>32</v>
      </c>
      <c r="D16" s="53">
        <v>0</v>
      </c>
      <c r="E16" s="53">
        <v>0</v>
      </c>
      <c r="F16" s="53">
        <v>0</v>
      </c>
      <c r="G16" s="54">
        <v>0</v>
      </c>
      <c r="H16" s="48"/>
    </row>
    <row r="17" spans="1:8" x14ac:dyDescent="0.25">
      <c r="A17" s="48"/>
      <c r="B17" s="55"/>
      <c r="C17" s="56" t="s">
        <v>33</v>
      </c>
      <c r="D17" s="57">
        <f>SUM(D12:D16)</f>
        <v>400</v>
      </c>
      <c r="E17" s="57">
        <f>SUM(E12:E16)</f>
        <v>400</v>
      </c>
      <c r="F17" s="57">
        <f>SUM(F12:F16)</f>
        <v>0</v>
      </c>
      <c r="G17" s="58">
        <f>SUM(G12:G16)</f>
        <v>0</v>
      </c>
      <c r="H17" s="48"/>
    </row>
    <row r="18" spans="1:8" ht="15.75" x14ac:dyDescent="0.25">
      <c r="A18" s="64"/>
      <c r="B18" s="60" t="s">
        <v>39</v>
      </c>
      <c r="C18" s="61"/>
      <c r="D18" s="61"/>
      <c r="E18" s="61"/>
      <c r="F18" s="61"/>
      <c r="G18" s="65"/>
      <c r="H18" s="64"/>
    </row>
    <row r="19" spans="1:8" ht="15.75" x14ac:dyDescent="0.25">
      <c r="A19" s="64"/>
      <c r="B19" s="66"/>
      <c r="C19" s="67"/>
      <c r="D19" s="68">
        <v>0</v>
      </c>
      <c r="E19" s="68">
        <v>0</v>
      </c>
      <c r="F19" s="68">
        <v>0</v>
      </c>
      <c r="G19" s="69">
        <v>0</v>
      </c>
      <c r="H19" s="64"/>
    </row>
    <row r="20" spans="1:8" x14ac:dyDescent="0.25">
      <c r="A20" s="48"/>
      <c r="B20" s="55"/>
      <c r="C20" s="56" t="s">
        <v>33</v>
      </c>
      <c r="D20" s="57">
        <f>D19</f>
        <v>0</v>
      </c>
      <c r="E20" s="57">
        <f>E19</f>
        <v>0</v>
      </c>
      <c r="F20" s="57">
        <f>F19</f>
        <v>0</v>
      </c>
      <c r="G20" s="58">
        <f>G19</f>
        <v>0</v>
      </c>
      <c r="H20" s="48"/>
    </row>
    <row r="21" spans="1:8" ht="15.75" x14ac:dyDescent="0.25">
      <c r="A21" s="64"/>
      <c r="B21" s="60" t="s">
        <v>40</v>
      </c>
      <c r="C21" s="61"/>
      <c r="D21" s="62"/>
      <c r="E21" s="62"/>
      <c r="F21" s="62"/>
      <c r="G21" s="63"/>
      <c r="H21" s="64"/>
    </row>
    <row r="22" spans="1:8" x14ac:dyDescent="0.25">
      <c r="A22" s="70"/>
      <c r="B22" s="49"/>
      <c r="C22" s="50" t="s">
        <v>41</v>
      </c>
      <c r="D22" s="51">
        <v>0</v>
      </c>
      <c r="E22" s="51">
        <v>0</v>
      </c>
      <c r="F22" s="51">
        <v>0</v>
      </c>
      <c r="G22" s="52">
        <v>0</v>
      </c>
      <c r="H22" s="70"/>
    </row>
    <row r="23" spans="1:8" x14ac:dyDescent="0.25">
      <c r="A23" s="70"/>
      <c r="B23" s="49"/>
      <c r="C23" s="50" t="s">
        <v>42</v>
      </c>
      <c r="D23" s="51">
        <v>0</v>
      </c>
      <c r="E23" s="51">
        <v>0</v>
      </c>
      <c r="F23" s="51">
        <v>0</v>
      </c>
      <c r="G23" s="52">
        <v>0</v>
      </c>
      <c r="H23" s="70"/>
    </row>
    <row r="24" spans="1:8" x14ac:dyDescent="0.25">
      <c r="A24" s="70"/>
      <c r="B24" s="49"/>
      <c r="C24" s="50" t="s">
        <v>43</v>
      </c>
      <c r="D24" s="51">
        <v>0</v>
      </c>
      <c r="E24" s="51">
        <v>0</v>
      </c>
      <c r="F24" s="51">
        <v>0</v>
      </c>
      <c r="G24" s="52">
        <v>0</v>
      </c>
      <c r="H24" s="70"/>
    </row>
    <row r="25" spans="1:8" x14ac:dyDescent="0.25">
      <c r="A25" s="70"/>
      <c r="B25" s="49"/>
      <c r="C25" s="50" t="s">
        <v>32</v>
      </c>
      <c r="D25" s="53">
        <v>0</v>
      </c>
      <c r="E25" s="53">
        <v>0</v>
      </c>
      <c r="F25" s="53">
        <v>0</v>
      </c>
      <c r="G25" s="54">
        <v>0</v>
      </c>
      <c r="H25" s="70"/>
    </row>
    <row r="26" spans="1:8" x14ac:dyDescent="0.25">
      <c r="A26" s="70"/>
      <c r="B26" s="55"/>
      <c r="C26" s="56" t="s">
        <v>33</v>
      </c>
      <c r="D26" s="57">
        <f>SUM(D22:D25)</f>
        <v>0</v>
      </c>
      <c r="E26" s="57">
        <f>SUM(E22:E25)</f>
        <v>0</v>
      </c>
      <c r="F26" s="57">
        <f>SUM(F22:F25)</f>
        <v>0</v>
      </c>
      <c r="G26" s="58">
        <f>SUM(G22:G25)</f>
        <v>0</v>
      </c>
      <c r="H26" s="70"/>
    </row>
    <row r="27" spans="1:8" ht="15.75" x14ac:dyDescent="0.25">
      <c r="A27" s="71"/>
      <c r="B27" s="60" t="s">
        <v>44</v>
      </c>
      <c r="C27" s="61"/>
      <c r="D27" s="62"/>
      <c r="E27" s="62"/>
      <c r="F27" s="62"/>
      <c r="G27" s="63"/>
      <c r="H27" s="71"/>
    </row>
    <row r="28" spans="1:8" x14ac:dyDescent="0.25">
      <c r="A28" s="70"/>
      <c r="B28" s="49"/>
      <c r="C28" s="50" t="s">
        <v>45</v>
      </c>
      <c r="D28" s="51">
        <v>0</v>
      </c>
      <c r="E28" s="51">
        <v>0</v>
      </c>
      <c r="F28" s="51">
        <v>0</v>
      </c>
      <c r="G28" s="52">
        <v>0</v>
      </c>
      <c r="H28" s="70"/>
    </row>
    <row r="29" spans="1:8" x14ac:dyDescent="0.25">
      <c r="A29" s="70"/>
      <c r="B29" s="49"/>
      <c r="C29" s="50" t="s">
        <v>46</v>
      </c>
      <c r="D29" s="51">
        <v>0</v>
      </c>
      <c r="E29" s="51">
        <v>0</v>
      </c>
      <c r="F29" s="51">
        <v>0</v>
      </c>
      <c r="G29" s="52">
        <v>0</v>
      </c>
      <c r="H29" s="70"/>
    </row>
    <row r="30" spans="1:8" x14ac:dyDescent="0.25">
      <c r="A30" s="70"/>
      <c r="B30" s="49"/>
      <c r="C30" s="50" t="s">
        <v>47</v>
      </c>
      <c r="D30" s="51">
        <v>0</v>
      </c>
      <c r="E30" s="51">
        <v>0</v>
      </c>
      <c r="F30" s="51">
        <v>0</v>
      </c>
      <c r="G30" s="52">
        <v>0</v>
      </c>
      <c r="H30" s="70"/>
    </row>
    <row r="31" spans="1:8" x14ac:dyDescent="0.25">
      <c r="A31" s="70"/>
      <c r="B31" s="49"/>
      <c r="C31" s="50" t="s">
        <v>48</v>
      </c>
      <c r="D31" s="51">
        <v>0</v>
      </c>
      <c r="E31" s="51">
        <v>0</v>
      </c>
      <c r="F31" s="51">
        <v>0</v>
      </c>
      <c r="G31" s="52">
        <v>0</v>
      </c>
      <c r="H31" s="70"/>
    </row>
    <row r="32" spans="1:8" x14ac:dyDescent="0.25">
      <c r="A32" s="70"/>
      <c r="B32" s="49"/>
      <c r="C32" s="50" t="s">
        <v>32</v>
      </c>
      <c r="D32" s="53">
        <v>0</v>
      </c>
      <c r="E32" s="53">
        <v>0</v>
      </c>
      <c r="F32" s="53">
        <v>0</v>
      </c>
      <c r="G32" s="54">
        <v>0</v>
      </c>
      <c r="H32" s="70"/>
    </row>
    <row r="33" spans="1:8" ht="15.75" thickBot="1" x14ac:dyDescent="0.3">
      <c r="A33" s="70"/>
      <c r="B33" s="72"/>
      <c r="C33" s="73" t="s">
        <v>33</v>
      </c>
      <c r="D33" s="74">
        <f>SUM(D28:D32)</f>
        <v>0</v>
      </c>
      <c r="E33" s="74">
        <f>SUM(E28:E32)</f>
        <v>0</v>
      </c>
      <c r="F33" s="74">
        <f>SUM(F28:F32)</f>
        <v>0</v>
      </c>
      <c r="G33" s="75">
        <f>SUM(G28:G32)</f>
        <v>0</v>
      </c>
      <c r="H33" s="70"/>
    </row>
    <row r="34" spans="1:8" x14ac:dyDescent="0.25">
      <c r="A34" s="34"/>
      <c r="B34" s="176" t="s">
        <v>49</v>
      </c>
      <c r="C34" s="177"/>
      <c r="D34" s="76">
        <f>D33+D26+D20+D17+D10</f>
        <v>2400</v>
      </c>
      <c r="E34" s="76">
        <f>E33+E26+E20+E17+E10</f>
        <v>1700</v>
      </c>
      <c r="F34" s="76">
        <f>F33+F26+F20+F17+F10</f>
        <v>0</v>
      </c>
      <c r="G34" s="77">
        <f>G33+G26+G20+G17+G10</f>
        <v>0</v>
      </c>
      <c r="H34" s="34"/>
    </row>
    <row r="35" spans="1:8" ht="37.5" customHeight="1" thickBot="1" x14ac:dyDescent="0.3">
      <c r="A35" s="34"/>
      <c r="B35" s="178" t="s">
        <v>50</v>
      </c>
      <c r="C35" s="179"/>
      <c r="D35" s="78">
        <v>10</v>
      </c>
      <c r="E35" s="78">
        <v>30</v>
      </c>
      <c r="F35" s="78">
        <v>0</v>
      </c>
      <c r="G35" s="79">
        <v>0</v>
      </c>
      <c r="H35" s="34"/>
    </row>
    <row r="36" spans="1:8" ht="15.75" thickBot="1" x14ac:dyDescent="0.3">
      <c r="A36" s="34"/>
      <c r="B36" s="9"/>
      <c r="C36" s="9"/>
      <c r="D36" s="80"/>
      <c r="E36" s="9"/>
      <c r="F36" s="9"/>
      <c r="G36" s="9"/>
      <c r="H36" s="34"/>
    </row>
    <row r="37" spans="1:8" ht="68.25" customHeight="1" thickBot="1" x14ac:dyDescent="0.3">
      <c r="A37" s="34"/>
      <c r="B37" s="9"/>
      <c r="C37" s="185" t="s">
        <v>51</v>
      </c>
      <c r="D37" s="186">
        <f>D34*D35+E34*E35+F34*F35+G34*G35</f>
        <v>75000</v>
      </c>
      <c r="F37" s="169"/>
      <c r="G37" s="170"/>
      <c r="H37" s="34"/>
    </row>
    <row r="38" spans="1:8" x14ac:dyDescent="0.25">
      <c r="D38" s="81"/>
    </row>
    <row r="39" spans="1:8" x14ac:dyDescent="0.25">
      <c r="D39" s="81"/>
      <c r="G39" s="36"/>
    </row>
    <row r="40" spans="1:8" x14ac:dyDescent="0.25">
      <c r="D40" s="81"/>
    </row>
  </sheetData>
  <mergeCells count="6">
    <mergeCell ref="F37:G37"/>
    <mergeCell ref="C1:D1"/>
    <mergeCell ref="C2:G2"/>
    <mergeCell ref="B3:C4"/>
    <mergeCell ref="B34:C34"/>
    <mergeCell ref="B35:C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54"/>
  <sheetViews>
    <sheetView workbookViewId="0">
      <selection activeCell="J40" sqref="J40"/>
    </sheetView>
  </sheetViews>
  <sheetFormatPr baseColWidth="10" defaultRowHeight="14.25" x14ac:dyDescent="0.2"/>
  <cols>
    <col min="1" max="1" width="3" style="70" customWidth="1"/>
    <col min="2" max="2" width="12.7109375" style="70" customWidth="1"/>
    <col min="3" max="3" width="46.5703125" style="70" customWidth="1"/>
    <col min="4" max="4" width="19" style="149" customWidth="1"/>
    <col min="5" max="5" width="35.28515625" style="150" customWidth="1"/>
    <col min="6" max="6" width="19" style="70" customWidth="1"/>
    <col min="7" max="7" width="35.85546875" style="150" customWidth="1"/>
    <col min="8" max="8" width="19" style="70" customWidth="1"/>
    <col min="9" max="9" width="36.42578125" style="150" customWidth="1"/>
    <col min="10" max="10" width="19" style="70" customWidth="1"/>
    <col min="11" max="11" width="36.42578125" style="150" customWidth="1"/>
    <col min="12" max="256" width="11.42578125" style="70"/>
    <col min="257" max="257" width="3" style="70" customWidth="1"/>
    <col min="258" max="258" width="12.7109375" style="70" customWidth="1"/>
    <col min="259" max="259" width="46.5703125" style="70" customWidth="1"/>
    <col min="260" max="260" width="24" style="70" customWidth="1"/>
    <col min="261" max="261" width="35.28515625" style="70" customWidth="1"/>
    <col min="262" max="262" width="26.28515625" style="70" customWidth="1"/>
    <col min="263" max="263" width="35.85546875" style="70" customWidth="1"/>
    <col min="264" max="264" width="23.28515625" style="70" customWidth="1"/>
    <col min="265" max="265" width="36.42578125" style="70" customWidth="1"/>
    <col min="266" max="266" width="23.28515625" style="70" customWidth="1"/>
    <col min="267" max="267" width="36.42578125" style="70" customWidth="1"/>
    <col min="268" max="512" width="11.42578125" style="70"/>
    <col min="513" max="513" width="3" style="70" customWidth="1"/>
    <col min="514" max="514" width="12.7109375" style="70" customWidth="1"/>
    <col min="515" max="515" width="46.5703125" style="70" customWidth="1"/>
    <col min="516" max="516" width="24" style="70" customWidth="1"/>
    <col min="517" max="517" width="35.28515625" style="70" customWidth="1"/>
    <col min="518" max="518" width="26.28515625" style="70" customWidth="1"/>
    <col min="519" max="519" width="35.85546875" style="70" customWidth="1"/>
    <col min="520" max="520" width="23.28515625" style="70" customWidth="1"/>
    <col min="521" max="521" width="36.42578125" style="70" customWidth="1"/>
    <col min="522" max="522" width="23.28515625" style="70" customWidth="1"/>
    <col min="523" max="523" width="36.42578125" style="70" customWidth="1"/>
    <col min="524" max="768" width="11.42578125" style="70"/>
    <col min="769" max="769" width="3" style="70" customWidth="1"/>
    <col min="770" max="770" width="12.7109375" style="70" customWidth="1"/>
    <col min="771" max="771" width="46.5703125" style="70" customWidth="1"/>
    <col min="772" max="772" width="24" style="70" customWidth="1"/>
    <col min="773" max="773" width="35.28515625" style="70" customWidth="1"/>
    <col min="774" max="774" width="26.28515625" style="70" customWidth="1"/>
    <col min="775" max="775" width="35.85546875" style="70" customWidth="1"/>
    <col min="776" max="776" width="23.28515625" style="70" customWidth="1"/>
    <col min="777" max="777" width="36.42578125" style="70" customWidth="1"/>
    <col min="778" max="778" width="23.28515625" style="70" customWidth="1"/>
    <col min="779" max="779" width="36.42578125" style="70" customWidth="1"/>
    <col min="780" max="1024" width="11.42578125" style="70"/>
    <col min="1025" max="1025" width="3" style="70" customWidth="1"/>
    <col min="1026" max="1026" width="12.7109375" style="70" customWidth="1"/>
    <col min="1027" max="1027" width="46.5703125" style="70" customWidth="1"/>
    <col min="1028" max="1028" width="24" style="70" customWidth="1"/>
    <col min="1029" max="1029" width="35.28515625" style="70" customWidth="1"/>
    <col min="1030" max="1030" width="26.28515625" style="70" customWidth="1"/>
    <col min="1031" max="1031" width="35.85546875" style="70" customWidth="1"/>
    <col min="1032" max="1032" width="23.28515625" style="70" customWidth="1"/>
    <col min="1033" max="1033" width="36.42578125" style="70" customWidth="1"/>
    <col min="1034" max="1034" width="23.28515625" style="70" customWidth="1"/>
    <col min="1035" max="1035" width="36.42578125" style="70" customWidth="1"/>
    <col min="1036" max="1280" width="11.42578125" style="70"/>
    <col min="1281" max="1281" width="3" style="70" customWidth="1"/>
    <col min="1282" max="1282" width="12.7109375" style="70" customWidth="1"/>
    <col min="1283" max="1283" width="46.5703125" style="70" customWidth="1"/>
    <col min="1284" max="1284" width="24" style="70" customWidth="1"/>
    <col min="1285" max="1285" width="35.28515625" style="70" customWidth="1"/>
    <col min="1286" max="1286" width="26.28515625" style="70" customWidth="1"/>
    <col min="1287" max="1287" width="35.85546875" style="70" customWidth="1"/>
    <col min="1288" max="1288" width="23.28515625" style="70" customWidth="1"/>
    <col min="1289" max="1289" width="36.42578125" style="70" customWidth="1"/>
    <col min="1290" max="1290" width="23.28515625" style="70" customWidth="1"/>
    <col min="1291" max="1291" width="36.42578125" style="70" customWidth="1"/>
    <col min="1292" max="1536" width="11.42578125" style="70"/>
    <col min="1537" max="1537" width="3" style="70" customWidth="1"/>
    <col min="1538" max="1538" width="12.7109375" style="70" customWidth="1"/>
    <col min="1539" max="1539" width="46.5703125" style="70" customWidth="1"/>
    <col min="1540" max="1540" width="24" style="70" customWidth="1"/>
    <col min="1541" max="1541" width="35.28515625" style="70" customWidth="1"/>
    <col min="1542" max="1542" width="26.28515625" style="70" customWidth="1"/>
    <col min="1543" max="1543" width="35.85546875" style="70" customWidth="1"/>
    <col min="1544" max="1544" width="23.28515625" style="70" customWidth="1"/>
    <col min="1545" max="1545" width="36.42578125" style="70" customWidth="1"/>
    <col min="1546" max="1546" width="23.28515625" style="70" customWidth="1"/>
    <col min="1547" max="1547" width="36.42578125" style="70" customWidth="1"/>
    <col min="1548" max="1792" width="11.42578125" style="70"/>
    <col min="1793" max="1793" width="3" style="70" customWidth="1"/>
    <col min="1794" max="1794" width="12.7109375" style="70" customWidth="1"/>
    <col min="1795" max="1795" width="46.5703125" style="70" customWidth="1"/>
    <col min="1796" max="1796" width="24" style="70" customWidth="1"/>
    <col min="1797" max="1797" width="35.28515625" style="70" customWidth="1"/>
    <col min="1798" max="1798" width="26.28515625" style="70" customWidth="1"/>
    <col min="1799" max="1799" width="35.85546875" style="70" customWidth="1"/>
    <col min="1800" max="1800" width="23.28515625" style="70" customWidth="1"/>
    <col min="1801" max="1801" width="36.42578125" style="70" customWidth="1"/>
    <col min="1802" max="1802" width="23.28515625" style="70" customWidth="1"/>
    <col min="1803" max="1803" width="36.42578125" style="70" customWidth="1"/>
    <col min="1804" max="2048" width="11.42578125" style="70"/>
    <col min="2049" max="2049" width="3" style="70" customWidth="1"/>
    <col min="2050" max="2050" width="12.7109375" style="70" customWidth="1"/>
    <col min="2051" max="2051" width="46.5703125" style="70" customWidth="1"/>
    <col min="2052" max="2052" width="24" style="70" customWidth="1"/>
    <col min="2053" max="2053" width="35.28515625" style="70" customWidth="1"/>
    <col min="2054" max="2054" width="26.28515625" style="70" customWidth="1"/>
    <col min="2055" max="2055" width="35.85546875" style="70" customWidth="1"/>
    <col min="2056" max="2056" width="23.28515625" style="70" customWidth="1"/>
    <col min="2057" max="2057" width="36.42578125" style="70" customWidth="1"/>
    <col min="2058" max="2058" width="23.28515625" style="70" customWidth="1"/>
    <col min="2059" max="2059" width="36.42578125" style="70" customWidth="1"/>
    <col min="2060" max="2304" width="11.42578125" style="70"/>
    <col min="2305" max="2305" width="3" style="70" customWidth="1"/>
    <col min="2306" max="2306" width="12.7109375" style="70" customWidth="1"/>
    <col min="2307" max="2307" width="46.5703125" style="70" customWidth="1"/>
    <col min="2308" max="2308" width="24" style="70" customWidth="1"/>
    <col min="2309" max="2309" width="35.28515625" style="70" customWidth="1"/>
    <col min="2310" max="2310" width="26.28515625" style="70" customWidth="1"/>
    <col min="2311" max="2311" width="35.85546875" style="70" customWidth="1"/>
    <col min="2312" max="2312" width="23.28515625" style="70" customWidth="1"/>
    <col min="2313" max="2313" width="36.42578125" style="70" customWidth="1"/>
    <col min="2314" max="2314" width="23.28515625" style="70" customWidth="1"/>
    <col min="2315" max="2315" width="36.42578125" style="70" customWidth="1"/>
    <col min="2316" max="2560" width="11.42578125" style="70"/>
    <col min="2561" max="2561" width="3" style="70" customWidth="1"/>
    <col min="2562" max="2562" width="12.7109375" style="70" customWidth="1"/>
    <col min="2563" max="2563" width="46.5703125" style="70" customWidth="1"/>
    <col min="2564" max="2564" width="24" style="70" customWidth="1"/>
    <col min="2565" max="2565" width="35.28515625" style="70" customWidth="1"/>
    <col min="2566" max="2566" width="26.28515625" style="70" customWidth="1"/>
    <col min="2567" max="2567" width="35.85546875" style="70" customWidth="1"/>
    <col min="2568" max="2568" width="23.28515625" style="70" customWidth="1"/>
    <col min="2569" max="2569" width="36.42578125" style="70" customWidth="1"/>
    <col min="2570" max="2570" width="23.28515625" style="70" customWidth="1"/>
    <col min="2571" max="2571" width="36.42578125" style="70" customWidth="1"/>
    <col min="2572" max="2816" width="11.42578125" style="70"/>
    <col min="2817" max="2817" width="3" style="70" customWidth="1"/>
    <col min="2818" max="2818" width="12.7109375" style="70" customWidth="1"/>
    <col min="2819" max="2819" width="46.5703125" style="70" customWidth="1"/>
    <col min="2820" max="2820" width="24" style="70" customWidth="1"/>
    <col min="2821" max="2821" width="35.28515625" style="70" customWidth="1"/>
    <col min="2822" max="2822" width="26.28515625" style="70" customWidth="1"/>
    <col min="2823" max="2823" width="35.85546875" style="70" customWidth="1"/>
    <col min="2824" max="2824" width="23.28515625" style="70" customWidth="1"/>
    <col min="2825" max="2825" width="36.42578125" style="70" customWidth="1"/>
    <col min="2826" max="2826" width="23.28515625" style="70" customWidth="1"/>
    <col min="2827" max="2827" width="36.42578125" style="70" customWidth="1"/>
    <col min="2828" max="3072" width="11.42578125" style="70"/>
    <col min="3073" max="3073" width="3" style="70" customWidth="1"/>
    <col min="3074" max="3074" width="12.7109375" style="70" customWidth="1"/>
    <col min="3075" max="3075" width="46.5703125" style="70" customWidth="1"/>
    <col min="3076" max="3076" width="24" style="70" customWidth="1"/>
    <col min="3077" max="3077" width="35.28515625" style="70" customWidth="1"/>
    <col min="3078" max="3078" width="26.28515625" style="70" customWidth="1"/>
    <col min="3079" max="3079" width="35.85546875" style="70" customWidth="1"/>
    <col min="3080" max="3080" width="23.28515625" style="70" customWidth="1"/>
    <col min="3081" max="3081" width="36.42578125" style="70" customWidth="1"/>
    <col min="3082" max="3082" width="23.28515625" style="70" customWidth="1"/>
    <col min="3083" max="3083" width="36.42578125" style="70" customWidth="1"/>
    <col min="3084" max="3328" width="11.42578125" style="70"/>
    <col min="3329" max="3329" width="3" style="70" customWidth="1"/>
    <col min="3330" max="3330" width="12.7109375" style="70" customWidth="1"/>
    <col min="3331" max="3331" width="46.5703125" style="70" customWidth="1"/>
    <col min="3332" max="3332" width="24" style="70" customWidth="1"/>
    <col min="3333" max="3333" width="35.28515625" style="70" customWidth="1"/>
    <col min="3334" max="3334" width="26.28515625" style="70" customWidth="1"/>
    <col min="3335" max="3335" width="35.85546875" style="70" customWidth="1"/>
    <col min="3336" max="3336" width="23.28515625" style="70" customWidth="1"/>
    <col min="3337" max="3337" width="36.42578125" style="70" customWidth="1"/>
    <col min="3338" max="3338" width="23.28515625" style="70" customWidth="1"/>
    <col min="3339" max="3339" width="36.42578125" style="70" customWidth="1"/>
    <col min="3340" max="3584" width="11.42578125" style="70"/>
    <col min="3585" max="3585" width="3" style="70" customWidth="1"/>
    <col min="3586" max="3586" width="12.7109375" style="70" customWidth="1"/>
    <col min="3587" max="3587" width="46.5703125" style="70" customWidth="1"/>
    <col min="3588" max="3588" width="24" style="70" customWidth="1"/>
    <col min="3589" max="3589" width="35.28515625" style="70" customWidth="1"/>
    <col min="3590" max="3590" width="26.28515625" style="70" customWidth="1"/>
    <col min="3591" max="3591" width="35.85546875" style="70" customWidth="1"/>
    <col min="3592" max="3592" width="23.28515625" style="70" customWidth="1"/>
    <col min="3593" max="3593" width="36.42578125" style="70" customWidth="1"/>
    <col min="3594" max="3594" width="23.28515625" style="70" customWidth="1"/>
    <col min="3595" max="3595" width="36.42578125" style="70" customWidth="1"/>
    <col min="3596" max="3840" width="11.42578125" style="70"/>
    <col min="3841" max="3841" width="3" style="70" customWidth="1"/>
    <col min="3842" max="3842" width="12.7109375" style="70" customWidth="1"/>
    <col min="3843" max="3843" width="46.5703125" style="70" customWidth="1"/>
    <col min="3844" max="3844" width="24" style="70" customWidth="1"/>
    <col min="3845" max="3845" width="35.28515625" style="70" customWidth="1"/>
    <col min="3846" max="3846" width="26.28515625" style="70" customWidth="1"/>
    <col min="3847" max="3847" width="35.85546875" style="70" customWidth="1"/>
    <col min="3848" max="3848" width="23.28515625" style="70" customWidth="1"/>
    <col min="3849" max="3849" width="36.42578125" style="70" customWidth="1"/>
    <col min="3850" max="3850" width="23.28515625" style="70" customWidth="1"/>
    <col min="3851" max="3851" width="36.42578125" style="70" customWidth="1"/>
    <col min="3852" max="4096" width="11.42578125" style="70"/>
    <col min="4097" max="4097" width="3" style="70" customWidth="1"/>
    <col min="4098" max="4098" width="12.7109375" style="70" customWidth="1"/>
    <col min="4099" max="4099" width="46.5703125" style="70" customWidth="1"/>
    <col min="4100" max="4100" width="24" style="70" customWidth="1"/>
    <col min="4101" max="4101" width="35.28515625" style="70" customWidth="1"/>
    <col min="4102" max="4102" width="26.28515625" style="70" customWidth="1"/>
    <col min="4103" max="4103" width="35.85546875" style="70" customWidth="1"/>
    <col min="4104" max="4104" width="23.28515625" style="70" customWidth="1"/>
    <col min="4105" max="4105" width="36.42578125" style="70" customWidth="1"/>
    <col min="4106" max="4106" width="23.28515625" style="70" customWidth="1"/>
    <col min="4107" max="4107" width="36.42578125" style="70" customWidth="1"/>
    <col min="4108" max="4352" width="11.42578125" style="70"/>
    <col min="4353" max="4353" width="3" style="70" customWidth="1"/>
    <col min="4354" max="4354" width="12.7109375" style="70" customWidth="1"/>
    <col min="4355" max="4355" width="46.5703125" style="70" customWidth="1"/>
    <col min="4356" max="4356" width="24" style="70" customWidth="1"/>
    <col min="4357" max="4357" width="35.28515625" style="70" customWidth="1"/>
    <col min="4358" max="4358" width="26.28515625" style="70" customWidth="1"/>
    <col min="4359" max="4359" width="35.85546875" style="70" customWidth="1"/>
    <col min="4360" max="4360" width="23.28515625" style="70" customWidth="1"/>
    <col min="4361" max="4361" width="36.42578125" style="70" customWidth="1"/>
    <col min="4362" max="4362" width="23.28515625" style="70" customWidth="1"/>
    <col min="4363" max="4363" width="36.42578125" style="70" customWidth="1"/>
    <col min="4364" max="4608" width="11.42578125" style="70"/>
    <col min="4609" max="4609" width="3" style="70" customWidth="1"/>
    <col min="4610" max="4610" width="12.7109375" style="70" customWidth="1"/>
    <col min="4611" max="4611" width="46.5703125" style="70" customWidth="1"/>
    <col min="4612" max="4612" width="24" style="70" customWidth="1"/>
    <col min="4613" max="4613" width="35.28515625" style="70" customWidth="1"/>
    <col min="4614" max="4614" width="26.28515625" style="70" customWidth="1"/>
    <col min="4615" max="4615" width="35.85546875" style="70" customWidth="1"/>
    <col min="4616" max="4616" width="23.28515625" style="70" customWidth="1"/>
    <col min="4617" max="4617" width="36.42578125" style="70" customWidth="1"/>
    <col min="4618" max="4618" width="23.28515625" style="70" customWidth="1"/>
    <col min="4619" max="4619" width="36.42578125" style="70" customWidth="1"/>
    <col min="4620" max="4864" width="11.42578125" style="70"/>
    <col min="4865" max="4865" width="3" style="70" customWidth="1"/>
    <col min="4866" max="4866" width="12.7109375" style="70" customWidth="1"/>
    <col min="4867" max="4867" width="46.5703125" style="70" customWidth="1"/>
    <col min="4868" max="4868" width="24" style="70" customWidth="1"/>
    <col min="4869" max="4869" width="35.28515625" style="70" customWidth="1"/>
    <col min="4870" max="4870" width="26.28515625" style="70" customWidth="1"/>
    <col min="4871" max="4871" width="35.85546875" style="70" customWidth="1"/>
    <col min="4872" max="4872" width="23.28515625" style="70" customWidth="1"/>
    <col min="4873" max="4873" width="36.42578125" style="70" customWidth="1"/>
    <col min="4874" max="4874" width="23.28515625" style="70" customWidth="1"/>
    <col min="4875" max="4875" width="36.42578125" style="70" customWidth="1"/>
    <col min="4876" max="5120" width="11.42578125" style="70"/>
    <col min="5121" max="5121" width="3" style="70" customWidth="1"/>
    <col min="5122" max="5122" width="12.7109375" style="70" customWidth="1"/>
    <col min="5123" max="5123" width="46.5703125" style="70" customWidth="1"/>
    <col min="5124" max="5124" width="24" style="70" customWidth="1"/>
    <col min="5125" max="5125" width="35.28515625" style="70" customWidth="1"/>
    <col min="5126" max="5126" width="26.28515625" style="70" customWidth="1"/>
    <col min="5127" max="5127" width="35.85546875" style="70" customWidth="1"/>
    <col min="5128" max="5128" width="23.28515625" style="70" customWidth="1"/>
    <col min="5129" max="5129" width="36.42578125" style="70" customWidth="1"/>
    <col min="5130" max="5130" width="23.28515625" style="70" customWidth="1"/>
    <col min="5131" max="5131" width="36.42578125" style="70" customWidth="1"/>
    <col min="5132" max="5376" width="11.42578125" style="70"/>
    <col min="5377" max="5377" width="3" style="70" customWidth="1"/>
    <col min="5378" max="5378" width="12.7109375" style="70" customWidth="1"/>
    <col min="5379" max="5379" width="46.5703125" style="70" customWidth="1"/>
    <col min="5380" max="5380" width="24" style="70" customWidth="1"/>
    <col min="5381" max="5381" width="35.28515625" style="70" customWidth="1"/>
    <col min="5382" max="5382" width="26.28515625" style="70" customWidth="1"/>
    <col min="5383" max="5383" width="35.85546875" style="70" customWidth="1"/>
    <col min="5384" max="5384" width="23.28515625" style="70" customWidth="1"/>
    <col min="5385" max="5385" width="36.42578125" style="70" customWidth="1"/>
    <col min="5386" max="5386" width="23.28515625" style="70" customWidth="1"/>
    <col min="5387" max="5387" width="36.42578125" style="70" customWidth="1"/>
    <col min="5388" max="5632" width="11.42578125" style="70"/>
    <col min="5633" max="5633" width="3" style="70" customWidth="1"/>
    <col min="5634" max="5634" width="12.7109375" style="70" customWidth="1"/>
    <col min="5635" max="5635" width="46.5703125" style="70" customWidth="1"/>
    <col min="5636" max="5636" width="24" style="70" customWidth="1"/>
    <col min="5637" max="5637" width="35.28515625" style="70" customWidth="1"/>
    <col min="5638" max="5638" width="26.28515625" style="70" customWidth="1"/>
    <col min="5639" max="5639" width="35.85546875" style="70" customWidth="1"/>
    <col min="5640" max="5640" width="23.28515625" style="70" customWidth="1"/>
    <col min="5641" max="5641" width="36.42578125" style="70" customWidth="1"/>
    <col min="5642" max="5642" width="23.28515625" style="70" customWidth="1"/>
    <col min="5643" max="5643" width="36.42578125" style="70" customWidth="1"/>
    <col min="5644" max="5888" width="11.42578125" style="70"/>
    <col min="5889" max="5889" width="3" style="70" customWidth="1"/>
    <col min="5890" max="5890" width="12.7109375" style="70" customWidth="1"/>
    <col min="5891" max="5891" width="46.5703125" style="70" customWidth="1"/>
    <col min="5892" max="5892" width="24" style="70" customWidth="1"/>
    <col min="5893" max="5893" width="35.28515625" style="70" customWidth="1"/>
    <col min="5894" max="5894" width="26.28515625" style="70" customWidth="1"/>
    <col min="5895" max="5895" width="35.85546875" style="70" customWidth="1"/>
    <col min="5896" max="5896" width="23.28515625" style="70" customWidth="1"/>
    <col min="5897" max="5897" width="36.42578125" style="70" customWidth="1"/>
    <col min="5898" max="5898" width="23.28515625" style="70" customWidth="1"/>
    <col min="5899" max="5899" width="36.42578125" style="70" customWidth="1"/>
    <col min="5900" max="6144" width="11.42578125" style="70"/>
    <col min="6145" max="6145" width="3" style="70" customWidth="1"/>
    <col min="6146" max="6146" width="12.7109375" style="70" customWidth="1"/>
    <col min="6147" max="6147" width="46.5703125" style="70" customWidth="1"/>
    <col min="6148" max="6148" width="24" style="70" customWidth="1"/>
    <col min="6149" max="6149" width="35.28515625" style="70" customWidth="1"/>
    <col min="6150" max="6150" width="26.28515625" style="70" customWidth="1"/>
    <col min="6151" max="6151" width="35.85546875" style="70" customWidth="1"/>
    <col min="6152" max="6152" width="23.28515625" style="70" customWidth="1"/>
    <col min="6153" max="6153" width="36.42578125" style="70" customWidth="1"/>
    <col min="6154" max="6154" width="23.28515625" style="70" customWidth="1"/>
    <col min="6155" max="6155" width="36.42578125" style="70" customWidth="1"/>
    <col min="6156" max="6400" width="11.42578125" style="70"/>
    <col min="6401" max="6401" width="3" style="70" customWidth="1"/>
    <col min="6402" max="6402" width="12.7109375" style="70" customWidth="1"/>
    <col min="6403" max="6403" width="46.5703125" style="70" customWidth="1"/>
    <col min="6404" max="6404" width="24" style="70" customWidth="1"/>
    <col min="6405" max="6405" width="35.28515625" style="70" customWidth="1"/>
    <col min="6406" max="6406" width="26.28515625" style="70" customWidth="1"/>
    <col min="6407" max="6407" width="35.85546875" style="70" customWidth="1"/>
    <col min="6408" max="6408" width="23.28515625" style="70" customWidth="1"/>
    <col min="6409" max="6409" width="36.42578125" style="70" customWidth="1"/>
    <col min="6410" max="6410" width="23.28515625" style="70" customWidth="1"/>
    <col min="6411" max="6411" width="36.42578125" style="70" customWidth="1"/>
    <col min="6412" max="6656" width="11.42578125" style="70"/>
    <col min="6657" max="6657" width="3" style="70" customWidth="1"/>
    <col min="6658" max="6658" width="12.7109375" style="70" customWidth="1"/>
    <col min="6659" max="6659" width="46.5703125" style="70" customWidth="1"/>
    <col min="6660" max="6660" width="24" style="70" customWidth="1"/>
    <col min="6661" max="6661" width="35.28515625" style="70" customWidth="1"/>
    <col min="6662" max="6662" width="26.28515625" style="70" customWidth="1"/>
    <col min="6663" max="6663" width="35.85546875" style="70" customWidth="1"/>
    <col min="6664" max="6664" width="23.28515625" style="70" customWidth="1"/>
    <col min="6665" max="6665" width="36.42578125" style="70" customWidth="1"/>
    <col min="6666" max="6666" width="23.28515625" style="70" customWidth="1"/>
    <col min="6667" max="6667" width="36.42578125" style="70" customWidth="1"/>
    <col min="6668" max="6912" width="11.42578125" style="70"/>
    <col min="6913" max="6913" width="3" style="70" customWidth="1"/>
    <col min="6914" max="6914" width="12.7109375" style="70" customWidth="1"/>
    <col min="6915" max="6915" width="46.5703125" style="70" customWidth="1"/>
    <col min="6916" max="6916" width="24" style="70" customWidth="1"/>
    <col min="6917" max="6917" width="35.28515625" style="70" customWidth="1"/>
    <col min="6918" max="6918" width="26.28515625" style="70" customWidth="1"/>
    <col min="6919" max="6919" width="35.85546875" style="70" customWidth="1"/>
    <col min="6920" max="6920" width="23.28515625" style="70" customWidth="1"/>
    <col min="6921" max="6921" width="36.42578125" style="70" customWidth="1"/>
    <col min="6922" max="6922" width="23.28515625" style="70" customWidth="1"/>
    <col min="6923" max="6923" width="36.42578125" style="70" customWidth="1"/>
    <col min="6924" max="7168" width="11.42578125" style="70"/>
    <col min="7169" max="7169" width="3" style="70" customWidth="1"/>
    <col min="7170" max="7170" width="12.7109375" style="70" customWidth="1"/>
    <col min="7171" max="7171" width="46.5703125" style="70" customWidth="1"/>
    <col min="7172" max="7172" width="24" style="70" customWidth="1"/>
    <col min="7173" max="7173" width="35.28515625" style="70" customWidth="1"/>
    <col min="7174" max="7174" width="26.28515625" style="70" customWidth="1"/>
    <col min="7175" max="7175" width="35.85546875" style="70" customWidth="1"/>
    <col min="7176" max="7176" width="23.28515625" style="70" customWidth="1"/>
    <col min="7177" max="7177" width="36.42578125" style="70" customWidth="1"/>
    <col min="7178" max="7178" width="23.28515625" style="70" customWidth="1"/>
    <col min="7179" max="7179" width="36.42578125" style="70" customWidth="1"/>
    <col min="7180" max="7424" width="11.42578125" style="70"/>
    <col min="7425" max="7425" width="3" style="70" customWidth="1"/>
    <col min="7426" max="7426" width="12.7109375" style="70" customWidth="1"/>
    <col min="7427" max="7427" width="46.5703125" style="70" customWidth="1"/>
    <col min="7428" max="7428" width="24" style="70" customWidth="1"/>
    <col min="7429" max="7429" width="35.28515625" style="70" customWidth="1"/>
    <col min="7430" max="7430" width="26.28515625" style="70" customWidth="1"/>
    <col min="7431" max="7431" width="35.85546875" style="70" customWidth="1"/>
    <col min="7432" max="7432" width="23.28515625" style="70" customWidth="1"/>
    <col min="7433" max="7433" width="36.42578125" style="70" customWidth="1"/>
    <col min="7434" max="7434" width="23.28515625" style="70" customWidth="1"/>
    <col min="7435" max="7435" width="36.42578125" style="70" customWidth="1"/>
    <col min="7436" max="7680" width="11.42578125" style="70"/>
    <col min="7681" max="7681" width="3" style="70" customWidth="1"/>
    <col min="7682" max="7682" width="12.7109375" style="70" customWidth="1"/>
    <col min="7683" max="7683" width="46.5703125" style="70" customWidth="1"/>
    <col min="7684" max="7684" width="24" style="70" customWidth="1"/>
    <col min="7685" max="7685" width="35.28515625" style="70" customWidth="1"/>
    <col min="7686" max="7686" width="26.28515625" style="70" customWidth="1"/>
    <col min="7687" max="7687" width="35.85546875" style="70" customWidth="1"/>
    <col min="7688" max="7688" width="23.28515625" style="70" customWidth="1"/>
    <col min="7689" max="7689" width="36.42578125" style="70" customWidth="1"/>
    <col min="7690" max="7690" width="23.28515625" style="70" customWidth="1"/>
    <col min="7691" max="7691" width="36.42578125" style="70" customWidth="1"/>
    <col min="7692" max="7936" width="11.42578125" style="70"/>
    <col min="7937" max="7937" width="3" style="70" customWidth="1"/>
    <col min="7938" max="7938" width="12.7109375" style="70" customWidth="1"/>
    <col min="7939" max="7939" width="46.5703125" style="70" customWidth="1"/>
    <col min="7940" max="7940" width="24" style="70" customWidth="1"/>
    <col min="7941" max="7941" width="35.28515625" style="70" customWidth="1"/>
    <col min="7942" max="7942" width="26.28515625" style="70" customWidth="1"/>
    <col min="7943" max="7943" width="35.85546875" style="70" customWidth="1"/>
    <col min="7944" max="7944" width="23.28515625" style="70" customWidth="1"/>
    <col min="7945" max="7945" width="36.42578125" style="70" customWidth="1"/>
    <col min="7946" max="7946" width="23.28515625" style="70" customWidth="1"/>
    <col min="7947" max="7947" width="36.42578125" style="70" customWidth="1"/>
    <col min="7948" max="8192" width="11.42578125" style="70"/>
    <col min="8193" max="8193" width="3" style="70" customWidth="1"/>
    <col min="8194" max="8194" width="12.7109375" style="70" customWidth="1"/>
    <col min="8195" max="8195" width="46.5703125" style="70" customWidth="1"/>
    <col min="8196" max="8196" width="24" style="70" customWidth="1"/>
    <col min="8197" max="8197" width="35.28515625" style="70" customWidth="1"/>
    <col min="8198" max="8198" width="26.28515625" style="70" customWidth="1"/>
    <col min="8199" max="8199" width="35.85546875" style="70" customWidth="1"/>
    <col min="8200" max="8200" width="23.28515625" style="70" customWidth="1"/>
    <col min="8201" max="8201" width="36.42578125" style="70" customWidth="1"/>
    <col min="8202" max="8202" width="23.28515625" style="70" customWidth="1"/>
    <col min="8203" max="8203" width="36.42578125" style="70" customWidth="1"/>
    <col min="8204" max="8448" width="11.42578125" style="70"/>
    <col min="8449" max="8449" width="3" style="70" customWidth="1"/>
    <col min="8450" max="8450" width="12.7109375" style="70" customWidth="1"/>
    <col min="8451" max="8451" width="46.5703125" style="70" customWidth="1"/>
    <col min="8452" max="8452" width="24" style="70" customWidth="1"/>
    <col min="8453" max="8453" width="35.28515625" style="70" customWidth="1"/>
    <col min="8454" max="8454" width="26.28515625" style="70" customWidth="1"/>
    <col min="8455" max="8455" width="35.85546875" style="70" customWidth="1"/>
    <col min="8456" max="8456" width="23.28515625" style="70" customWidth="1"/>
    <col min="8457" max="8457" width="36.42578125" style="70" customWidth="1"/>
    <col min="8458" max="8458" width="23.28515625" style="70" customWidth="1"/>
    <col min="8459" max="8459" width="36.42578125" style="70" customWidth="1"/>
    <col min="8460" max="8704" width="11.42578125" style="70"/>
    <col min="8705" max="8705" width="3" style="70" customWidth="1"/>
    <col min="8706" max="8706" width="12.7109375" style="70" customWidth="1"/>
    <col min="8707" max="8707" width="46.5703125" style="70" customWidth="1"/>
    <col min="8708" max="8708" width="24" style="70" customWidth="1"/>
    <col min="8709" max="8709" width="35.28515625" style="70" customWidth="1"/>
    <col min="8710" max="8710" width="26.28515625" style="70" customWidth="1"/>
    <col min="8711" max="8711" width="35.85546875" style="70" customWidth="1"/>
    <col min="8712" max="8712" width="23.28515625" style="70" customWidth="1"/>
    <col min="8713" max="8713" width="36.42578125" style="70" customWidth="1"/>
    <col min="8714" max="8714" width="23.28515625" style="70" customWidth="1"/>
    <col min="8715" max="8715" width="36.42578125" style="70" customWidth="1"/>
    <col min="8716" max="8960" width="11.42578125" style="70"/>
    <col min="8961" max="8961" width="3" style="70" customWidth="1"/>
    <col min="8962" max="8962" width="12.7109375" style="70" customWidth="1"/>
    <col min="8963" max="8963" width="46.5703125" style="70" customWidth="1"/>
    <col min="8964" max="8964" width="24" style="70" customWidth="1"/>
    <col min="8965" max="8965" width="35.28515625" style="70" customWidth="1"/>
    <col min="8966" max="8966" width="26.28515625" style="70" customWidth="1"/>
    <col min="8967" max="8967" width="35.85546875" style="70" customWidth="1"/>
    <col min="8968" max="8968" width="23.28515625" style="70" customWidth="1"/>
    <col min="8969" max="8969" width="36.42578125" style="70" customWidth="1"/>
    <col min="8970" max="8970" width="23.28515625" style="70" customWidth="1"/>
    <col min="8971" max="8971" width="36.42578125" style="70" customWidth="1"/>
    <col min="8972" max="9216" width="11.42578125" style="70"/>
    <col min="9217" max="9217" width="3" style="70" customWidth="1"/>
    <col min="9218" max="9218" width="12.7109375" style="70" customWidth="1"/>
    <col min="9219" max="9219" width="46.5703125" style="70" customWidth="1"/>
    <col min="9220" max="9220" width="24" style="70" customWidth="1"/>
    <col min="9221" max="9221" width="35.28515625" style="70" customWidth="1"/>
    <col min="9222" max="9222" width="26.28515625" style="70" customWidth="1"/>
    <col min="9223" max="9223" width="35.85546875" style="70" customWidth="1"/>
    <col min="9224" max="9224" width="23.28515625" style="70" customWidth="1"/>
    <col min="9225" max="9225" width="36.42578125" style="70" customWidth="1"/>
    <col min="9226" max="9226" width="23.28515625" style="70" customWidth="1"/>
    <col min="9227" max="9227" width="36.42578125" style="70" customWidth="1"/>
    <col min="9228" max="9472" width="11.42578125" style="70"/>
    <col min="9473" max="9473" width="3" style="70" customWidth="1"/>
    <col min="9474" max="9474" width="12.7109375" style="70" customWidth="1"/>
    <col min="9475" max="9475" width="46.5703125" style="70" customWidth="1"/>
    <col min="9476" max="9476" width="24" style="70" customWidth="1"/>
    <col min="9477" max="9477" width="35.28515625" style="70" customWidth="1"/>
    <col min="9478" max="9478" width="26.28515625" style="70" customWidth="1"/>
    <col min="9479" max="9479" width="35.85546875" style="70" customWidth="1"/>
    <col min="9480" max="9480" width="23.28515625" style="70" customWidth="1"/>
    <col min="9481" max="9481" width="36.42578125" style="70" customWidth="1"/>
    <col min="9482" max="9482" width="23.28515625" style="70" customWidth="1"/>
    <col min="9483" max="9483" width="36.42578125" style="70" customWidth="1"/>
    <col min="9484" max="9728" width="11.42578125" style="70"/>
    <col min="9729" max="9729" width="3" style="70" customWidth="1"/>
    <col min="9730" max="9730" width="12.7109375" style="70" customWidth="1"/>
    <col min="9731" max="9731" width="46.5703125" style="70" customWidth="1"/>
    <col min="9732" max="9732" width="24" style="70" customWidth="1"/>
    <col min="9733" max="9733" width="35.28515625" style="70" customWidth="1"/>
    <col min="9734" max="9734" width="26.28515625" style="70" customWidth="1"/>
    <col min="9735" max="9735" width="35.85546875" style="70" customWidth="1"/>
    <col min="9736" max="9736" width="23.28515625" style="70" customWidth="1"/>
    <col min="9737" max="9737" width="36.42578125" style="70" customWidth="1"/>
    <col min="9738" max="9738" width="23.28515625" style="70" customWidth="1"/>
    <col min="9739" max="9739" width="36.42578125" style="70" customWidth="1"/>
    <col min="9740" max="9984" width="11.42578125" style="70"/>
    <col min="9985" max="9985" width="3" style="70" customWidth="1"/>
    <col min="9986" max="9986" width="12.7109375" style="70" customWidth="1"/>
    <col min="9987" max="9987" width="46.5703125" style="70" customWidth="1"/>
    <col min="9988" max="9988" width="24" style="70" customWidth="1"/>
    <col min="9989" max="9989" width="35.28515625" style="70" customWidth="1"/>
    <col min="9990" max="9990" width="26.28515625" style="70" customWidth="1"/>
    <col min="9991" max="9991" width="35.85546875" style="70" customWidth="1"/>
    <col min="9992" max="9992" width="23.28515625" style="70" customWidth="1"/>
    <col min="9993" max="9993" width="36.42578125" style="70" customWidth="1"/>
    <col min="9994" max="9994" width="23.28515625" style="70" customWidth="1"/>
    <col min="9995" max="9995" width="36.42578125" style="70" customWidth="1"/>
    <col min="9996" max="10240" width="11.42578125" style="70"/>
    <col min="10241" max="10241" width="3" style="70" customWidth="1"/>
    <col min="10242" max="10242" width="12.7109375" style="70" customWidth="1"/>
    <col min="10243" max="10243" width="46.5703125" style="70" customWidth="1"/>
    <col min="10244" max="10244" width="24" style="70" customWidth="1"/>
    <col min="10245" max="10245" width="35.28515625" style="70" customWidth="1"/>
    <col min="10246" max="10246" width="26.28515625" style="70" customWidth="1"/>
    <col min="10247" max="10247" width="35.85546875" style="70" customWidth="1"/>
    <col min="10248" max="10248" width="23.28515625" style="70" customWidth="1"/>
    <col min="10249" max="10249" width="36.42578125" style="70" customWidth="1"/>
    <col min="10250" max="10250" width="23.28515625" style="70" customWidth="1"/>
    <col min="10251" max="10251" width="36.42578125" style="70" customWidth="1"/>
    <col min="10252" max="10496" width="11.42578125" style="70"/>
    <col min="10497" max="10497" width="3" style="70" customWidth="1"/>
    <col min="10498" max="10498" width="12.7109375" style="70" customWidth="1"/>
    <col min="10499" max="10499" width="46.5703125" style="70" customWidth="1"/>
    <col min="10500" max="10500" width="24" style="70" customWidth="1"/>
    <col min="10501" max="10501" width="35.28515625" style="70" customWidth="1"/>
    <col min="10502" max="10502" width="26.28515625" style="70" customWidth="1"/>
    <col min="10503" max="10503" width="35.85546875" style="70" customWidth="1"/>
    <col min="10504" max="10504" width="23.28515625" style="70" customWidth="1"/>
    <col min="10505" max="10505" width="36.42578125" style="70" customWidth="1"/>
    <col min="10506" max="10506" width="23.28515625" style="70" customWidth="1"/>
    <col min="10507" max="10507" width="36.42578125" style="70" customWidth="1"/>
    <col min="10508" max="10752" width="11.42578125" style="70"/>
    <col min="10753" max="10753" width="3" style="70" customWidth="1"/>
    <col min="10754" max="10754" width="12.7109375" style="70" customWidth="1"/>
    <col min="10755" max="10755" width="46.5703125" style="70" customWidth="1"/>
    <col min="10756" max="10756" width="24" style="70" customWidth="1"/>
    <col min="10757" max="10757" width="35.28515625" style="70" customWidth="1"/>
    <col min="10758" max="10758" width="26.28515625" style="70" customWidth="1"/>
    <col min="10759" max="10759" width="35.85546875" style="70" customWidth="1"/>
    <col min="10760" max="10760" width="23.28515625" style="70" customWidth="1"/>
    <col min="10761" max="10761" width="36.42578125" style="70" customWidth="1"/>
    <col min="10762" max="10762" width="23.28515625" style="70" customWidth="1"/>
    <col min="10763" max="10763" width="36.42578125" style="70" customWidth="1"/>
    <col min="10764" max="11008" width="11.42578125" style="70"/>
    <col min="11009" max="11009" width="3" style="70" customWidth="1"/>
    <col min="11010" max="11010" width="12.7109375" style="70" customWidth="1"/>
    <col min="11011" max="11011" width="46.5703125" style="70" customWidth="1"/>
    <col min="11012" max="11012" width="24" style="70" customWidth="1"/>
    <col min="11013" max="11013" width="35.28515625" style="70" customWidth="1"/>
    <col min="11014" max="11014" width="26.28515625" style="70" customWidth="1"/>
    <col min="11015" max="11015" width="35.85546875" style="70" customWidth="1"/>
    <col min="11016" max="11016" width="23.28515625" style="70" customWidth="1"/>
    <col min="11017" max="11017" width="36.42578125" style="70" customWidth="1"/>
    <col min="11018" max="11018" width="23.28515625" style="70" customWidth="1"/>
    <col min="11019" max="11019" width="36.42578125" style="70" customWidth="1"/>
    <col min="11020" max="11264" width="11.42578125" style="70"/>
    <col min="11265" max="11265" width="3" style="70" customWidth="1"/>
    <col min="11266" max="11266" width="12.7109375" style="70" customWidth="1"/>
    <col min="11267" max="11267" width="46.5703125" style="70" customWidth="1"/>
    <col min="11268" max="11268" width="24" style="70" customWidth="1"/>
    <col min="11269" max="11269" width="35.28515625" style="70" customWidth="1"/>
    <col min="11270" max="11270" width="26.28515625" style="70" customWidth="1"/>
    <col min="11271" max="11271" width="35.85546875" style="70" customWidth="1"/>
    <col min="11272" max="11272" width="23.28515625" style="70" customWidth="1"/>
    <col min="11273" max="11273" width="36.42578125" style="70" customWidth="1"/>
    <col min="11274" max="11274" width="23.28515625" style="70" customWidth="1"/>
    <col min="11275" max="11275" width="36.42578125" style="70" customWidth="1"/>
    <col min="11276" max="11520" width="11.42578125" style="70"/>
    <col min="11521" max="11521" width="3" style="70" customWidth="1"/>
    <col min="11522" max="11522" width="12.7109375" style="70" customWidth="1"/>
    <col min="11523" max="11523" width="46.5703125" style="70" customWidth="1"/>
    <col min="11524" max="11524" width="24" style="70" customWidth="1"/>
    <col min="11525" max="11525" width="35.28515625" style="70" customWidth="1"/>
    <col min="11526" max="11526" width="26.28515625" style="70" customWidth="1"/>
    <col min="11527" max="11527" width="35.85546875" style="70" customWidth="1"/>
    <col min="11528" max="11528" width="23.28515625" style="70" customWidth="1"/>
    <col min="11529" max="11529" width="36.42578125" style="70" customWidth="1"/>
    <col min="11530" max="11530" width="23.28515625" style="70" customWidth="1"/>
    <col min="11531" max="11531" width="36.42578125" style="70" customWidth="1"/>
    <col min="11532" max="11776" width="11.42578125" style="70"/>
    <col min="11777" max="11777" width="3" style="70" customWidth="1"/>
    <col min="11778" max="11778" width="12.7109375" style="70" customWidth="1"/>
    <col min="11779" max="11779" width="46.5703125" style="70" customWidth="1"/>
    <col min="11780" max="11780" width="24" style="70" customWidth="1"/>
    <col min="11781" max="11781" width="35.28515625" style="70" customWidth="1"/>
    <col min="11782" max="11782" width="26.28515625" style="70" customWidth="1"/>
    <col min="11783" max="11783" width="35.85546875" style="70" customWidth="1"/>
    <col min="11784" max="11784" width="23.28515625" style="70" customWidth="1"/>
    <col min="11785" max="11785" width="36.42578125" style="70" customWidth="1"/>
    <col min="11786" max="11786" width="23.28515625" style="70" customWidth="1"/>
    <col min="11787" max="11787" width="36.42578125" style="70" customWidth="1"/>
    <col min="11788" max="12032" width="11.42578125" style="70"/>
    <col min="12033" max="12033" width="3" style="70" customWidth="1"/>
    <col min="12034" max="12034" width="12.7109375" style="70" customWidth="1"/>
    <col min="12035" max="12035" width="46.5703125" style="70" customWidth="1"/>
    <col min="12036" max="12036" width="24" style="70" customWidth="1"/>
    <col min="12037" max="12037" width="35.28515625" style="70" customWidth="1"/>
    <col min="12038" max="12038" width="26.28515625" style="70" customWidth="1"/>
    <col min="12039" max="12039" width="35.85546875" style="70" customWidth="1"/>
    <col min="12040" max="12040" width="23.28515625" style="70" customWidth="1"/>
    <col min="12041" max="12041" width="36.42578125" style="70" customWidth="1"/>
    <col min="12042" max="12042" width="23.28515625" style="70" customWidth="1"/>
    <col min="12043" max="12043" width="36.42578125" style="70" customWidth="1"/>
    <col min="12044" max="12288" width="11.42578125" style="70"/>
    <col min="12289" max="12289" width="3" style="70" customWidth="1"/>
    <col min="12290" max="12290" width="12.7109375" style="70" customWidth="1"/>
    <col min="12291" max="12291" width="46.5703125" style="70" customWidth="1"/>
    <col min="12292" max="12292" width="24" style="70" customWidth="1"/>
    <col min="12293" max="12293" width="35.28515625" style="70" customWidth="1"/>
    <col min="12294" max="12294" width="26.28515625" style="70" customWidth="1"/>
    <col min="12295" max="12295" width="35.85546875" style="70" customWidth="1"/>
    <col min="12296" max="12296" width="23.28515625" style="70" customWidth="1"/>
    <col min="12297" max="12297" width="36.42578125" style="70" customWidth="1"/>
    <col min="12298" max="12298" width="23.28515625" style="70" customWidth="1"/>
    <col min="12299" max="12299" width="36.42578125" style="70" customWidth="1"/>
    <col min="12300" max="12544" width="11.42578125" style="70"/>
    <col min="12545" max="12545" width="3" style="70" customWidth="1"/>
    <col min="12546" max="12546" width="12.7109375" style="70" customWidth="1"/>
    <col min="12547" max="12547" width="46.5703125" style="70" customWidth="1"/>
    <col min="12548" max="12548" width="24" style="70" customWidth="1"/>
    <col min="12549" max="12549" width="35.28515625" style="70" customWidth="1"/>
    <col min="12550" max="12550" width="26.28515625" style="70" customWidth="1"/>
    <col min="12551" max="12551" width="35.85546875" style="70" customWidth="1"/>
    <col min="12552" max="12552" width="23.28515625" style="70" customWidth="1"/>
    <col min="12553" max="12553" width="36.42578125" style="70" customWidth="1"/>
    <col min="12554" max="12554" width="23.28515625" style="70" customWidth="1"/>
    <col min="12555" max="12555" width="36.42578125" style="70" customWidth="1"/>
    <col min="12556" max="12800" width="11.42578125" style="70"/>
    <col min="12801" max="12801" width="3" style="70" customWidth="1"/>
    <col min="12802" max="12802" width="12.7109375" style="70" customWidth="1"/>
    <col min="12803" max="12803" width="46.5703125" style="70" customWidth="1"/>
    <col min="12804" max="12804" width="24" style="70" customWidth="1"/>
    <col min="12805" max="12805" width="35.28515625" style="70" customWidth="1"/>
    <col min="12806" max="12806" width="26.28515625" style="70" customWidth="1"/>
    <col min="12807" max="12807" width="35.85546875" style="70" customWidth="1"/>
    <col min="12808" max="12808" width="23.28515625" style="70" customWidth="1"/>
    <col min="12809" max="12809" width="36.42578125" style="70" customWidth="1"/>
    <col min="12810" max="12810" width="23.28515625" style="70" customWidth="1"/>
    <col min="12811" max="12811" width="36.42578125" style="70" customWidth="1"/>
    <col min="12812" max="13056" width="11.42578125" style="70"/>
    <col min="13057" max="13057" width="3" style="70" customWidth="1"/>
    <col min="13058" max="13058" width="12.7109375" style="70" customWidth="1"/>
    <col min="13059" max="13059" width="46.5703125" style="70" customWidth="1"/>
    <col min="13060" max="13060" width="24" style="70" customWidth="1"/>
    <col min="13061" max="13061" width="35.28515625" style="70" customWidth="1"/>
    <col min="13062" max="13062" width="26.28515625" style="70" customWidth="1"/>
    <col min="13063" max="13063" width="35.85546875" style="70" customWidth="1"/>
    <col min="13064" max="13064" width="23.28515625" style="70" customWidth="1"/>
    <col min="13065" max="13065" width="36.42578125" style="70" customWidth="1"/>
    <col min="13066" max="13066" width="23.28515625" style="70" customWidth="1"/>
    <col min="13067" max="13067" width="36.42578125" style="70" customWidth="1"/>
    <col min="13068" max="13312" width="11.42578125" style="70"/>
    <col min="13313" max="13313" width="3" style="70" customWidth="1"/>
    <col min="13314" max="13314" width="12.7109375" style="70" customWidth="1"/>
    <col min="13315" max="13315" width="46.5703125" style="70" customWidth="1"/>
    <col min="13316" max="13316" width="24" style="70" customWidth="1"/>
    <col min="13317" max="13317" width="35.28515625" style="70" customWidth="1"/>
    <col min="13318" max="13318" width="26.28515625" style="70" customWidth="1"/>
    <col min="13319" max="13319" width="35.85546875" style="70" customWidth="1"/>
    <col min="13320" max="13320" width="23.28515625" style="70" customWidth="1"/>
    <col min="13321" max="13321" width="36.42578125" style="70" customWidth="1"/>
    <col min="13322" max="13322" width="23.28515625" style="70" customWidth="1"/>
    <col min="13323" max="13323" width="36.42578125" style="70" customWidth="1"/>
    <col min="13324" max="13568" width="11.42578125" style="70"/>
    <col min="13569" max="13569" width="3" style="70" customWidth="1"/>
    <col min="13570" max="13570" width="12.7109375" style="70" customWidth="1"/>
    <col min="13571" max="13571" width="46.5703125" style="70" customWidth="1"/>
    <col min="13572" max="13572" width="24" style="70" customWidth="1"/>
    <col min="13573" max="13573" width="35.28515625" style="70" customWidth="1"/>
    <col min="13574" max="13574" width="26.28515625" style="70" customWidth="1"/>
    <col min="13575" max="13575" width="35.85546875" style="70" customWidth="1"/>
    <col min="13576" max="13576" width="23.28515625" style="70" customWidth="1"/>
    <col min="13577" max="13577" width="36.42578125" style="70" customWidth="1"/>
    <col min="13578" max="13578" width="23.28515625" style="70" customWidth="1"/>
    <col min="13579" max="13579" width="36.42578125" style="70" customWidth="1"/>
    <col min="13580" max="13824" width="11.42578125" style="70"/>
    <col min="13825" max="13825" width="3" style="70" customWidth="1"/>
    <col min="13826" max="13826" width="12.7109375" style="70" customWidth="1"/>
    <col min="13827" max="13827" width="46.5703125" style="70" customWidth="1"/>
    <col min="13828" max="13828" width="24" style="70" customWidth="1"/>
    <col min="13829" max="13829" width="35.28515625" style="70" customWidth="1"/>
    <col min="13830" max="13830" width="26.28515625" style="70" customWidth="1"/>
    <col min="13831" max="13831" width="35.85546875" style="70" customWidth="1"/>
    <col min="13832" max="13832" width="23.28515625" style="70" customWidth="1"/>
    <col min="13833" max="13833" width="36.42578125" style="70" customWidth="1"/>
    <col min="13834" max="13834" width="23.28515625" style="70" customWidth="1"/>
    <col min="13835" max="13835" width="36.42578125" style="70" customWidth="1"/>
    <col min="13836" max="14080" width="11.42578125" style="70"/>
    <col min="14081" max="14081" width="3" style="70" customWidth="1"/>
    <col min="14082" max="14082" width="12.7109375" style="70" customWidth="1"/>
    <col min="14083" max="14083" width="46.5703125" style="70" customWidth="1"/>
    <col min="14084" max="14084" width="24" style="70" customWidth="1"/>
    <col min="14085" max="14085" width="35.28515625" style="70" customWidth="1"/>
    <col min="14086" max="14086" width="26.28515625" style="70" customWidth="1"/>
    <col min="14087" max="14087" width="35.85546875" style="70" customWidth="1"/>
    <col min="14088" max="14088" width="23.28515625" style="70" customWidth="1"/>
    <col min="14089" max="14089" width="36.42578125" style="70" customWidth="1"/>
    <col min="14090" max="14090" width="23.28515625" style="70" customWidth="1"/>
    <col min="14091" max="14091" width="36.42578125" style="70" customWidth="1"/>
    <col min="14092" max="14336" width="11.42578125" style="70"/>
    <col min="14337" max="14337" width="3" style="70" customWidth="1"/>
    <col min="14338" max="14338" width="12.7109375" style="70" customWidth="1"/>
    <col min="14339" max="14339" width="46.5703125" style="70" customWidth="1"/>
    <col min="14340" max="14340" width="24" style="70" customWidth="1"/>
    <col min="14341" max="14341" width="35.28515625" style="70" customWidth="1"/>
    <col min="14342" max="14342" width="26.28515625" style="70" customWidth="1"/>
    <col min="14343" max="14343" width="35.85546875" style="70" customWidth="1"/>
    <col min="14344" max="14344" width="23.28515625" style="70" customWidth="1"/>
    <col min="14345" max="14345" width="36.42578125" style="70" customWidth="1"/>
    <col min="14346" max="14346" width="23.28515625" style="70" customWidth="1"/>
    <col min="14347" max="14347" width="36.42578125" style="70" customWidth="1"/>
    <col min="14348" max="14592" width="11.42578125" style="70"/>
    <col min="14593" max="14593" width="3" style="70" customWidth="1"/>
    <col min="14594" max="14594" width="12.7109375" style="70" customWidth="1"/>
    <col min="14595" max="14595" width="46.5703125" style="70" customWidth="1"/>
    <col min="14596" max="14596" width="24" style="70" customWidth="1"/>
    <col min="14597" max="14597" width="35.28515625" style="70" customWidth="1"/>
    <col min="14598" max="14598" width="26.28515625" style="70" customWidth="1"/>
    <col min="14599" max="14599" width="35.85546875" style="70" customWidth="1"/>
    <col min="14600" max="14600" width="23.28515625" style="70" customWidth="1"/>
    <col min="14601" max="14601" width="36.42578125" style="70" customWidth="1"/>
    <col min="14602" max="14602" width="23.28515625" style="70" customWidth="1"/>
    <col min="14603" max="14603" width="36.42578125" style="70" customWidth="1"/>
    <col min="14604" max="14848" width="11.42578125" style="70"/>
    <col min="14849" max="14849" width="3" style="70" customWidth="1"/>
    <col min="14850" max="14850" width="12.7109375" style="70" customWidth="1"/>
    <col min="14851" max="14851" width="46.5703125" style="70" customWidth="1"/>
    <col min="14852" max="14852" width="24" style="70" customWidth="1"/>
    <col min="14853" max="14853" width="35.28515625" style="70" customWidth="1"/>
    <col min="14854" max="14854" width="26.28515625" style="70" customWidth="1"/>
    <col min="14855" max="14855" width="35.85546875" style="70" customWidth="1"/>
    <col min="14856" max="14856" width="23.28515625" style="70" customWidth="1"/>
    <col min="14857" max="14857" width="36.42578125" style="70" customWidth="1"/>
    <col min="14858" max="14858" width="23.28515625" style="70" customWidth="1"/>
    <col min="14859" max="14859" width="36.42578125" style="70" customWidth="1"/>
    <col min="14860" max="15104" width="11.42578125" style="70"/>
    <col min="15105" max="15105" width="3" style="70" customWidth="1"/>
    <col min="15106" max="15106" width="12.7109375" style="70" customWidth="1"/>
    <col min="15107" max="15107" width="46.5703125" style="70" customWidth="1"/>
    <col min="15108" max="15108" width="24" style="70" customWidth="1"/>
    <col min="15109" max="15109" width="35.28515625" style="70" customWidth="1"/>
    <col min="15110" max="15110" width="26.28515625" style="70" customWidth="1"/>
    <col min="15111" max="15111" width="35.85546875" style="70" customWidth="1"/>
    <col min="15112" max="15112" width="23.28515625" style="70" customWidth="1"/>
    <col min="15113" max="15113" width="36.42578125" style="70" customWidth="1"/>
    <col min="15114" max="15114" width="23.28515625" style="70" customWidth="1"/>
    <col min="15115" max="15115" width="36.42578125" style="70" customWidth="1"/>
    <col min="15116" max="15360" width="11.42578125" style="70"/>
    <col min="15361" max="15361" width="3" style="70" customWidth="1"/>
    <col min="15362" max="15362" width="12.7109375" style="70" customWidth="1"/>
    <col min="15363" max="15363" width="46.5703125" style="70" customWidth="1"/>
    <col min="15364" max="15364" width="24" style="70" customWidth="1"/>
    <col min="15365" max="15365" width="35.28515625" style="70" customWidth="1"/>
    <col min="15366" max="15366" width="26.28515625" style="70" customWidth="1"/>
    <col min="15367" max="15367" width="35.85546875" style="70" customWidth="1"/>
    <col min="15368" max="15368" width="23.28515625" style="70" customWidth="1"/>
    <col min="15369" max="15369" width="36.42578125" style="70" customWidth="1"/>
    <col min="15370" max="15370" width="23.28515625" style="70" customWidth="1"/>
    <col min="15371" max="15371" width="36.42578125" style="70" customWidth="1"/>
    <col min="15372" max="15616" width="11.42578125" style="70"/>
    <col min="15617" max="15617" width="3" style="70" customWidth="1"/>
    <col min="15618" max="15618" width="12.7109375" style="70" customWidth="1"/>
    <col min="15619" max="15619" width="46.5703125" style="70" customWidth="1"/>
    <col min="15620" max="15620" width="24" style="70" customWidth="1"/>
    <col min="15621" max="15621" width="35.28515625" style="70" customWidth="1"/>
    <col min="15622" max="15622" width="26.28515625" style="70" customWidth="1"/>
    <col min="15623" max="15623" width="35.85546875" style="70" customWidth="1"/>
    <col min="15624" max="15624" width="23.28515625" style="70" customWidth="1"/>
    <col min="15625" max="15625" width="36.42578125" style="70" customWidth="1"/>
    <col min="15626" max="15626" width="23.28515625" style="70" customWidth="1"/>
    <col min="15627" max="15627" width="36.42578125" style="70" customWidth="1"/>
    <col min="15628" max="15872" width="11.42578125" style="70"/>
    <col min="15873" max="15873" width="3" style="70" customWidth="1"/>
    <col min="15874" max="15874" width="12.7109375" style="70" customWidth="1"/>
    <col min="15875" max="15875" width="46.5703125" style="70" customWidth="1"/>
    <col min="15876" max="15876" width="24" style="70" customWidth="1"/>
    <col min="15877" max="15877" width="35.28515625" style="70" customWidth="1"/>
    <col min="15878" max="15878" width="26.28515625" style="70" customWidth="1"/>
    <col min="15879" max="15879" width="35.85546875" style="70" customWidth="1"/>
    <col min="15880" max="15880" width="23.28515625" style="70" customWidth="1"/>
    <col min="15881" max="15881" width="36.42578125" style="70" customWidth="1"/>
    <col min="15882" max="15882" width="23.28515625" style="70" customWidth="1"/>
    <col min="15883" max="15883" width="36.42578125" style="70" customWidth="1"/>
    <col min="15884" max="16128" width="11.42578125" style="70"/>
    <col min="16129" max="16129" width="3" style="70" customWidth="1"/>
    <col min="16130" max="16130" width="12.7109375" style="70" customWidth="1"/>
    <col min="16131" max="16131" width="46.5703125" style="70" customWidth="1"/>
    <col min="16132" max="16132" width="24" style="70" customWidth="1"/>
    <col min="16133" max="16133" width="35.28515625" style="70" customWidth="1"/>
    <col min="16134" max="16134" width="26.28515625" style="70" customWidth="1"/>
    <col min="16135" max="16135" width="35.85546875" style="70" customWidth="1"/>
    <col min="16136" max="16136" width="23.28515625" style="70" customWidth="1"/>
    <col min="16137" max="16137" width="36.42578125" style="70" customWidth="1"/>
    <col min="16138" max="16138" width="23.28515625" style="70" customWidth="1"/>
    <col min="16139" max="16139" width="36.42578125" style="70" customWidth="1"/>
    <col min="16140" max="16384" width="11.42578125" style="70"/>
  </cols>
  <sheetData>
    <row r="1" spans="2:11" customFormat="1" ht="69.75" customHeight="1" x14ac:dyDescent="0.25">
      <c r="B1" s="31"/>
      <c r="C1" s="163" t="s">
        <v>0</v>
      </c>
      <c r="D1" s="163"/>
      <c r="E1" s="82"/>
      <c r="F1" s="2" t="s">
        <v>101</v>
      </c>
      <c r="G1" s="83"/>
      <c r="I1" s="84"/>
      <c r="K1" s="84"/>
    </row>
    <row r="2" spans="2:11" s="85" customFormat="1" ht="42" customHeight="1" thickBot="1" x14ac:dyDescent="0.3">
      <c r="D2" s="86" t="s">
        <v>52</v>
      </c>
      <c r="E2" s="181" t="s">
        <v>53</v>
      </c>
      <c r="F2" s="181"/>
      <c r="G2" s="181"/>
      <c r="H2" s="181"/>
      <c r="I2" s="181"/>
      <c r="J2" s="181"/>
      <c r="K2" s="181"/>
    </row>
    <row r="3" spans="2:11" s="87" customFormat="1" ht="46.5" customHeight="1" thickBot="1" x14ac:dyDescent="0.3">
      <c r="B3" s="85"/>
      <c r="C3" s="85"/>
      <c r="D3" s="88" t="s">
        <v>54</v>
      </c>
      <c r="E3" s="89" t="s">
        <v>55</v>
      </c>
      <c r="F3" s="90" t="s">
        <v>56</v>
      </c>
      <c r="G3" s="89" t="s">
        <v>55</v>
      </c>
      <c r="H3" s="90" t="s">
        <v>57</v>
      </c>
      <c r="I3" s="89" t="s">
        <v>55</v>
      </c>
      <c r="J3" s="90" t="s">
        <v>58</v>
      </c>
      <c r="K3" s="89" t="s">
        <v>55</v>
      </c>
    </row>
    <row r="4" spans="2:11" s="91" customFormat="1" ht="23.25" customHeight="1" x14ac:dyDescent="0.25">
      <c r="B4" s="92" t="s">
        <v>59</v>
      </c>
      <c r="C4" s="93"/>
      <c r="D4" s="182" t="s">
        <v>60</v>
      </c>
      <c r="E4" s="183"/>
      <c r="F4" s="182"/>
      <c r="G4" s="183"/>
      <c r="H4" s="182"/>
      <c r="I4" s="183"/>
      <c r="J4" s="182"/>
      <c r="K4" s="183"/>
    </row>
    <row r="5" spans="2:11" s="94" customFormat="1" ht="18" customHeight="1" x14ac:dyDescent="0.25">
      <c r="B5" s="95"/>
      <c r="C5" s="96" t="s">
        <v>61</v>
      </c>
      <c r="D5" s="97">
        <v>7500</v>
      </c>
      <c r="E5" s="98"/>
      <c r="F5" s="97"/>
      <c r="G5" s="98"/>
      <c r="H5" s="97"/>
      <c r="I5" s="98"/>
      <c r="J5" s="97"/>
      <c r="K5" s="98"/>
    </row>
    <row r="6" spans="2:11" s="94" customFormat="1" ht="18" customHeight="1" x14ac:dyDescent="0.25">
      <c r="B6" s="95"/>
      <c r="C6" s="96" t="s">
        <v>62</v>
      </c>
      <c r="D6" s="99">
        <v>500</v>
      </c>
      <c r="E6" s="98"/>
      <c r="F6" s="100"/>
      <c r="G6" s="98"/>
      <c r="H6" s="100"/>
      <c r="I6" s="98"/>
      <c r="J6" s="100"/>
      <c r="K6" s="98"/>
    </row>
    <row r="7" spans="2:11" s="94" customFormat="1" ht="18" customHeight="1" x14ac:dyDescent="0.25">
      <c r="B7" s="95"/>
      <c r="C7" s="96" t="s">
        <v>63</v>
      </c>
      <c r="D7" s="101"/>
      <c r="E7" s="98"/>
      <c r="F7" s="102"/>
      <c r="G7" s="98"/>
      <c r="H7" s="102"/>
      <c r="I7" s="98"/>
      <c r="J7" s="102"/>
      <c r="K7" s="98"/>
    </row>
    <row r="8" spans="2:11" s="94" customFormat="1" ht="18" customHeight="1" thickBot="1" x14ac:dyDescent="0.3">
      <c r="B8" s="103"/>
      <c r="C8" s="104" t="s">
        <v>33</v>
      </c>
      <c r="D8" s="105">
        <f>SUM(D5:D7)</f>
        <v>8000</v>
      </c>
      <c r="E8" s="106"/>
      <c r="F8" s="105">
        <f>SUM(F5:F7)</f>
        <v>0</v>
      </c>
      <c r="G8" s="107"/>
      <c r="H8" s="105">
        <f>SUM(H5:H7)</f>
        <v>0</v>
      </c>
      <c r="I8" s="107"/>
      <c r="J8" s="105">
        <f>SUM(J5:J7)</f>
        <v>0</v>
      </c>
      <c r="K8" s="107"/>
    </row>
    <row r="9" spans="2:11" s="91" customFormat="1" ht="18" customHeight="1" x14ac:dyDescent="0.25">
      <c r="B9" s="92" t="s">
        <v>64</v>
      </c>
      <c r="C9" s="93"/>
      <c r="D9" s="108"/>
      <c r="E9" s="109"/>
      <c r="F9" s="110"/>
      <c r="G9" s="109"/>
      <c r="H9" s="110"/>
      <c r="I9" s="109"/>
      <c r="J9" s="110"/>
      <c r="K9" s="109"/>
    </row>
    <row r="10" spans="2:11" s="94" customFormat="1" ht="18" customHeight="1" x14ac:dyDescent="0.25">
      <c r="B10" s="95"/>
      <c r="C10" s="96" t="s">
        <v>65</v>
      </c>
      <c r="D10" s="111">
        <v>1500</v>
      </c>
      <c r="E10" s="98" t="s">
        <v>66</v>
      </c>
      <c r="F10" s="112"/>
      <c r="G10" s="113"/>
      <c r="H10" s="112"/>
      <c r="I10" s="113"/>
      <c r="J10" s="112"/>
      <c r="K10" s="113"/>
    </row>
    <row r="11" spans="2:11" s="94" customFormat="1" ht="18" customHeight="1" x14ac:dyDescent="0.25">
      <c r="B11" s="95"/>
      <c r="C11" s="96" t="s">
        <v>67</v>
      </c>
      <c r="D11" s="111">
        <v>0</v>
      </c>
      <c r="E11" s="98"/>
      <c r="F11" s="112"/>
      <c r="G11" s="113"/>
      <c r="H11" s="112"/>
      <c r="I11" s="113"/>
      <c r="J11" s="112"/>
      <c r="K11" s="113"/>
    </row>
    <row r="12" spans="2:11" s="94" customFormat="1" ht="18" customHeight="1" x14ac:dyDescent="0.25">
      <c r="B12" s="95"/>
      <c r="C12" s="96" t="s">
        <v>68</v>
      </c>
      <c r="D12" s="111">
        <v>2000</v>
      </c>
      <c r="E12" s="98" t="s">
        <v>69</v>
      </c>
      <c r="F12" s="112"/>
      <c r="G12" s="113"/>
      <c r="H12" s="112"/>
      <c r="I12" s="113"/>
      <c r="J12" s="112"/>
      <c r="K12" s="113"/>
    </row>
    <row r="13" spans="2:11" s="94" customFormat="1" ht="18" customHeight="1" x14ac:dyDescent="0.25">
      <c r="B13" s="95"/>
      <c r="C13" s="96" t="s">
        <v>63</v>
      </c>
      <c r="D13" s="114">
        <v>200</v>
      </c>
      <c r="E13" s="98" t="s">
        <v>70</v>
      </c>
      <c r="F13" s="115"/>
      <c r="G13" s="113"/>
      <c r="H13" s="115"/>
      <c r="I13" s="113"/>
      <c r="J13" s="115"/>
      <c r="K13" s="113"/>
    </row>
    <row r="14" spans="2:11" s="94" customFormat="1" ht="18" customHeight="1" thickBot="1" x14ac:dyDescent="0.3">
      <c r="B14" s="95"/>
      <c r="C14" s="116" t="s">
        <v>33</v>
      </c>
      <c r="D14" s="117">
        <f>SUM(D10:D13)</f>
        <v>3700</v>
      </c>
      <c r="E14" s="118"/>
      <c r="F14" s="117">
        <f>SUM(F10:F13)</f>
        <v>0</v>
      </c>
      <c r="G14" s="119"/>
      <c r="H14" s="117">
        <f>SUM(H10:H13)</f>
        <v>0</v>
      </c>
      <c r="I14" s="119"/>
      <c r="J14" s="117">
        <f>SUM(J10:J13)</f>
        <v>0</v>
      </c>
      <c r="K14" s="119"/>
    </row>
    <row r="15" spans="2:11" s="94" customFormat="1" ht="18" customHeight="1" thickBot="1" x14ac:dyDescent="0.3">
      <c r="B15" s="103"/>
      <c r="C15" s="104" t="s">
        <v>71</v>
      </c>
      <c r="D15" s="120">
        <f>D14+D8</f>
        <v>11700</v>
      </c>
      <c r="E15" s="107"/>
      <c r="F15" s="120">
        <f>F21+F14+F8</f>
        <v>0</v>
      </c>
      <c r="G15" s="107"/>
      <c r="H15" s="120">
        <f>H21+H14+H8</f>
        <v>0</v>
      </c>
      <c r="I15" s="107"/>
      <c r="J15" s="120">
        <f>J21+J14+J8</f>
        <v>0</v>
      </c>
      <c r="K15" s="107"/>
    </row>
    <row r="16" spans="2:11" s="121" customFormat="1" ht="18" customHeight="1" x14ac:dyDescent="0.25">
      <c r="B16" s="92" t="s">
        <v>72</v>
      </c>
      <c r="C16" s="93"/>
      <c r="D16" s="108"/>
      <c r="E16" s="109"/>
      <c r="F16" s="110"/>
      <c r="G16" s="109"/>
      <c r="H16" s="110"/>
      <c r="I16" s="109"/>
      <c r="J16" s="110"/>
      <c r="K16" s="109"/>
    </row>
    <row r="17" spans="1:11" s="94" customFormat="1" ht="18" customHeight="1" x14ac:dyDescent="0.25">
      <c r="B17" s="95"/>
      <c r="C17" s="96" t="s">
        <v>73</v>
      </c>
      <c r="D17" s="111"/>
      <c r="E17" s="98"/>
      <c r="F17" s="112"/>
      <c r="G17" s="113"/>
      <c r="H17" s="112"/>
      <c r="I17" s="113"/>
      <c r="J17" s="112"/>
      <c r="K17" s="113"/>
    </row>
    <row r="18" spans="1:11" s="94" customFormat="1" ht="18" customHeight="1" x14ac:dyDescent="0.25">
      <c r="B18" s="95"/>
      <c r="C18" s="96" t="s">
        <v>74</v>
      </c>
      <c r="D18" s="111">
        <v>100</v>
      </c>
      <c r="E18" s="98"/>
      <c r="F18" s="112"/>
      <c r="G18" s="113"/>
      <c r="H18" s="112"/>
      <c r="I18" s="113"/>
      <c r="J18" s="112"/>
      <c r="K18" s="113"/>
    </row>
    <row r="19" spans="1:11" s="94" customFormat="1" ht="18" customHeight="1" x14ac:dyDescent="0.25">
      <c r="B19" s="122"/>
      <c r="C19" s="96" t="s">
        <v>75</v>
      </c>
      <c r="D19" s="111"/>
      <c r="E19" s="98"/>
      <c r="F19" s="112"/>
      <c r="G19" s="113"/>
      <c r="H19" s="112"/>
      <c r="I19" s="113"/>
      <c r="J19" s="112"/>
      <c r="K19" s="113"/>
    </row>
    <row r="20" spans="1:11" s="94" customFormat="1" ht="18" customHeight="1" x14ac:dyDescent="0.25">
      <c r="B20" s="95"/>
      <c r="C20" s="96" t="s">
        <v>63</v>
      </c>
      <c r="D20" s="114">
        <v>50</v>
      </c>
      <c r="E20" s="98"/>
      <c r="F20" s="115"/>
      <c r="G20" s="113"/>
      <c r="H20" s="115"/>
      <c r="I20" s="113"/>
      <c r="J20" s="115"/>
      <c r="K20" s="113"/>
    </row>
    <row r="21" spans="1:11" s="94" customFormat="1" ht="18" customHeight="1" thickBot="1" x14ac:dyDescent="0.3">
      <c r="B21" s="103"/>
      <c r="C21" s="104" t="s">
        <v>33</v>
      </c>
      <c r="D21" s="105">
        <f>SUM(D17:D20)</f>
        <v>150</v>
      </c>
      <c r="E21" s="106"/>
      <c r="F21" s="105">
        <f>SUM(F17:F20)</f>
        <v>0</v>
      </c>
      <c r="G21" s="107"/>
      <c r="H21" s="105">
        <f>SUM(H17:H20)</f>
        <v>0</v>
      </c>
      <c r="I21" s="107"/>
      <c r="J21" s="105">
        <f>SUM(J17:J20)</f>
        <v>0</v>
      </c>
      <c r="K21" s="107"/>
    </row>
    <row r="22" spans="1:11" s="121" customFormat="1" ht="18" customHeight="1" x14ac:dyDescent="0.25">
      <c r="B22" s="92" t="s">
        <v>76</v>
      </c>
      <c r="C22" s="93"/>
      <c r="D22" s="108"/>
      <c r="E22" s="123" t="s">
        <v>77</v>
      </c>
      <c r="F22" s="110"/>
      <c r="G22" s="109"/>
      <c r="H22" s="110"/>
      <c r="I22" s="109"/>
      <c r="J22" s="110"/>
      <c r="K22" s="109"/>
    </row>
    <row r="23" spans="1:11" s="121" customFormat="1" ht="18" customHeight="1" x14ac:dyDescent="0.25">
      <c r="A23" s="124"/>
      <c r="B23" s="125"/>
      <c r="C23" s="96" t="s">
        <v>78</v>
      </c>
      <c r="D23" s="126">
        <v>0</v>
      </c>
      <c r="E23" s="113"/>
      <c r="F23" s="126">
        <v>0</v>
      </c>
      <c r="G23" s="113"/>
      <c r="H23" s="126"/>
      <c r="I23" s="113"/>
      <c r="J23" s="126"/>
      <c r="K23" s="113"/>
    </row>
    <row r="24" spans="1:11" s="121" customFormat="1" ht="18" customHeight="1" x14ac:dyDescent="0.25">
      <c r="A24" s="124"/>
      <c r="B24" s="125"/>
      <c r="C24" s="96" t="s">
        <v>79</v>
      </c>
      <c r="D24" s="126">
        <v>0.9</v>
      </c>
      <c r="E24" s="113"/>
      <c r="F24" s="126">
        <v>0</v>
      </c>
      <c r="G24" s="113"/>
      <c r="H24" s="126"/>
      <c r="I24" s="113"/>
      <c r="J24" s="126"/>
      <c r="K24" s="113"/>
    </row>
    <row r="25" spans="1:11" s="121" customFormat="1" ht="18" customHeight="1" x14ac:dyDescent="0.25">
      <c r="A25" s="124"/>
      <c r="B25" s="125"/>
      <c r="C25" s="96" t="s">
        <v>80</v>
      </c>
      <c r="D25" s="126">
        <v>0</v>
      </c>
      <c r="E25" s="113"/>
      <c r="F25" s="126">
        <v>0</v>
      </c>
      <c r="G25" s="113"/>
      <c r="H25" s="126"/>
      <c r="I25" s="113"/>
      <c r="J25" s="126"/>
      <c r="K25" s="113"/>
    </row>
    <row r="26" spans="1:11" s="121" customFormat="1" ht="18" customHeight="1" x14ac:dyDescent="0.25">
      <c r="A26" s="124"/>
      <c r="B26" s="125"/>
      <c r="C26" s="96" t="s">
        <v>81</v>
      </c>
      <c r="D26" s="127">
        <v>0</v>
      </c>
      <c r="E26" s="113"/>
      <c r="F26" s="127">
        <v>0</v>
      </c>
      <c r="G26" s="113"/>
      <c r="H26" s="127"/>
      <c r="I26" s="113"/>
      <c r="J26" s="127"/>
      <c r="K26" s="113"/>
    </row>
    <row r="27" spans="1:11" s="94" customFormat="1" ht="18" customHeight="1" thickBot="1" x14ac:dyDescent="0.3">
      <c r="B27" s="128"/>
      <c r="C27" s="104" t="s">
        <v>82</v>
      </c>
      <c r="D27" s="129">
        <f>IF(SUM(D23:D26)=0,,(D23*'Losses Evaluation'!$D$34*'Losses Evaluation'!$D$35+D24*'Losses Evaluation'!$E$34*'Losses Evaluation'!$E$35+D25*'Losses Evaluation'!$F$34*'Losses Evaluation'!$F$35+D26*'Losses Evaluation'!$G$34*'Losses Evaluation'!$G$35)/'Losses Evaluation'!$D$37)</f>
        <v>0.61199999999999999</v>
      </c>
      <c r="E27" s="130" t="s">
        <v>83</v>
      </c>
      <c r="F27" s="129">
        <f>IF(SUM(F23:F26)=0,,(F23*'Losses Evaluation'!$D$34*'Losses Evaluation'!$D$35+F24*'Losses Evaluation'!$E$34*'Losses Evaluation'!$E$35+F25*'Losses Evaluation'!$F$34*'Losses Evaluation'!$F$35+F26*'Losses Evaluation'!$G$34*'Losses Evaluation'!$G$35)/'Losses Evaluation'!$D$37)</f>
        <v>0</v>
      </c>
      <c r="G27" s="131"/>
      <c r="H27" s="129">
        <f>IF(SUM(H23:H26)=0,,(H23*'Losses Evaluation'!$D$34*'Losses Evaluation'!$D$35+H24*'Losses Evaluation'!$E$34*'Losses Evaluation'!$E$35+H25*'Losses Evaluation'!$F$34*'Losses Evaluation'!$F$35+H26*'Losses Evaluation'!$G$34*'Losses Evaluation'!$G$35)/'Losses Evaluation'!$D$37)</f>
        <v>0</v>
      </c>
      <c r="I27" s="131"/>
      <c r="J27" s="129">
        <f>IF(SUM(J23:J26)=0,,(J23*'Losses Evaluation'!$D$34*'Losses Evaluation'!$D$35+J24*'Losses Evaluation'!$E$34*'Losses Evaluation'!$E$35+J25*'Losses Evaluation'!$F$34*'Losses Evaluation'!$F$35+J26*'Losses Evaluation'!$G$34*'Losses Evaluation'!$G$35)/'Losses Evaluation'!$D$37)</f>
        <v>0</v>
      </c>
      <c r="K27" s="131"/>
    </row>
    <row r="28" spans="1:11" s="121" customFormat="1" ht="18" customHeight="1" x14ac:dyDescent="0.25">
      <c r="B28" s="92" t="s">
        <v>84</v>
      </c>
      <c r="C28" s="93"/>
      <c r="D28" s="108"/>
      <c r="E28" s="109"/>
      <c r="F28" s="110"/>
      <c r="G28" s="109"/>
      <c r="H28" s="110"/>
      <c r="I28" s="109"/>
      <c r="J28" s="110"/>
      <c r="K28" s="109"/>
    </row>
    <row r="29" spans="1:11" s="94" customFormat="1" ht="18" customHeight="1" x14ac:dyDescent="0.25">
      <c r="B29" s="95"/>
      <c r="C29" s="96" t="s">
        <v>85</v>
      </c>
      <c r="D29" s="132">
        <v>6</v>
      </c>
      <c r="E29" s="98"/>
      <c r="F29" s="132"/>
      <c r="G29" s="113"/>
      <c r="H29" s="132"/>
      <c r="I29" s="113"/>
      <c r="J29" s="132"/>
      <c r="K29" s="113"/>
    </row>
    <row r="30" spans="1:11" s="94" customFormat="1" ht="18" customHeight="1" x14ac:dyDescent="0.25">
      <c r="B30" s="95"/>
      <c r="C30" s="96" t="s">
        <v>86</v>
      </c>
      <c r="D30" s="132">
        <v>97</v>
      </c>
      <c r="E30" s="98"/>
      <c r="F30" s="132"/>
      <c r="G30" s="113"/>
      <c r="H30" s="132"/>
      <c r="I30" s="113"/>
      <c r="J30" s="132"/>
      <c r="K30" s="113"/>
    </row>
    <row r="31" spans="1:11" s="94" customFormat="1" ht="18" customHeight="1" x14ac:dyDescent="0.25">
      <c r="B31" s="95"/>
      <c r="C31" s="96" t="s">
        <v>87</v>
      </c>
      <c r="D31" s="133">
        <v>0.12</v>
      </c>
      <c r="E31" s="98"/>
      <c r="F31" s="133"/>
      <c r="G31" s="113"/>
      <c r="H31" s="133"/>
      <c r="I31" s="113"/>
      <c r="J31" s="133"/>
      <c r="K31" s="113"/>
    </row>
    <row r="32" spans="1:11" s="94" customFormat="1" ht="18" customHeight="1" x14ac:dyDescent="0.25">
      <c r="B32" s="95"/>
      <c r="C32" s="96" t="s">
        <v>88</v>
      </c>
      <c r="D32" s="134">
        <v>0.5</v>
      </c>
      <c r="E32" s="98"/>
      <c r="F32" s="134"/>
      <c r="G32" s="113"/>
      <c r="H32" s="134"/>
      <c r="I32" s="113"/>
      <c r="J32" s="134"/>
      <c r="K32" s="113"/>
    </row>
    <row r="33" spans="2:11" s="94" customFormat="1" ht="18" customHeight="1" thickBot="1" x14ac:dyDescent="0.3">
      <c r="B33" s="103"/>
      <c r="C33" s="104" t="s">
        <v>89</v>
      </c>
      <c r="D33" s="105">
        <f>D29*((100-D30)/100)*24*365*D31*D32</f>
        <v>94.608000000000004</v>
      </c>
      <c r="E33" s="106"/>
      <c r="F33" s="105">
        <f>F29*((100-F30)/100)*24*365*F31*F32/100</f>
        <v>0</v>
      </c>
      <c r="G33" s="107"/>
      <c r="H33" s="105">
        <f>H29*((100-H30)/100)*24*365*H31*H32/100</f>
        <v>0</v>
      </c>
      <c r="I33" s="107"/>
      <c r="J33" s="105">
        <f>J29*((100-J30)/100)*24*365*J31*J32/100</f>
        <v>0</v>
      </c>
      <c r="K33" s="107"/>
    </row>
    <row r="34" spans="2:11" s="121" customFormat="1" ht="18" customHeight="1" x14ac:dyDescent="0.25">
      <c r="B34" s="92" t="s">
        <v>90</v>
      </c>
      <c r="C34" s="93"/>
      <c r="D34" s="108"/>
      <c r="E34" s="109"/>
      <c r="F34" s="110"/>
      <c r="G34" s="109"/>
      <c r="H34" s="110"/>
      <c r="I34" s="109"/>
      <c r="J34" s="110"/>
      <c r="K34" s="109"/>
    </row>
    <row r="35" spans="2:11" s="94" customFormat="1" ht="18" customHeight="1" x14ac:dyDescent="0.25">
      <c r="B35" s="122"/>
      <c r="C35" s="96" t="s">
        <v>91</v>
      </c>
      <c r="D35" s="111">
        <f>'Losses Evaluation'!D37:E37</f>
        <v>75000</v>
      </c>
      <c r="E35" s="98"/>
      <c r="F35" s="111">
        <f>'Losses Evaluation'!F37:G37</f>
        <v>0</v>
      </c>
      <c r="G35" s="135"/>
      <c r="H35" s="111">
        <f>'Losses Evaluation'!H37:I37</f>
        <v>0</v>
      </c>
      <c r="I35" s="113"/>
      <c r="J35" s="111">
        <f>'Losses Evaluation'!J37:K37</f>
        <v>0</v>
      </c>
      <c r="K35" s="113"/>
    </row>
    <row r="36" spans="2:11" s="94" customFormat="1" ht="18" customHeight="1" x14ac:dyDescent="0.25">
      <c r="B36" s="122"/>
      <c r="C36" s="96" t="s">
        <v>92</v>
      </c>
      <c r="D36" s="111">
        <f>D21*-1</f>
        <v>-150</v>
      </c>
      <c r="E36" s="98"/>
      <c r="F36" s="111">
        <f>F21*-1</f>
        <v>0</v>
      </c>
      <c r="G36" s="135"/>
      <c r="H36" s="111">
        <f>H21*-1</f>
        <v>0</v>
      </c>
      <c r="I36" s="113"/>
      <c r="J36" s="111">
        <f>J21*-1</f>
        <v>0</v>
      </c>
      <c r="K36" s="113"/>
    </row>
    <row r="37" spans="2:11" s="94" customFormat="1" ht="18" customHeight="1" x14ac:dyDescent="0.25">
      <c r="B37" s="122"/>
      <c r="C37" s="96" t="s">
        <v>93</v>
      </c>
      <c r="D37" s="111">
        <f>D35*(1-D27/100)*(D27-1)</f>
        <v>-28921.907999999999</v>
      </c>
      <c r="E37" s="98"/>
      <c r="F37" s="111">
        <f>F35*(1-F27/100)*(F27-1)</f>
        <v>0</v>
      </c>
      <c r="G37" s="135"/>
      <c r="H37" s="111">
        <f>H35*(1-H27/100)*(H27-1)</f>
        <v>0</v>
      </c>
      <c r="I37" s="113"/>
      <c r="J37" s="111">
        <f>J35*(1-J27/100)*(J27-1)</f>
        <v>0</v>
      </c>
      <c r="K37" s="113"/>
    </row>
    <row r="38" spans="2:11" s="94" customFormat="1" ht="18" customHeight="1" x14ac:dyDescent="0.25">
      <c r="B38" s="122"/>
      <c r="C38" s="96" t="s">
        <v>94</v>
      </c>
      <c r="D38" s="114">
        <f>D33*-1</f>
        <v>-94.608000000000004</v>
      </c>
      <c r="E38" s="98"/>
      <c r="F38" s="114">
        <f>F33*-1</f>
        <v>0</v>
      </c>
      <c r="G38" s="135"/>
      <c r="H38" s="114">
        <f>H33*-1</f>
        <v>0</v>
      </c>
      <c r="I38" s="113"/>
      <c r="J38" s="114">
        <f>J33*-1</f>
        <v>0</v>
      </c>
      <c r="K38" s="113"/>
    </row>
    <row r="39" spans="2:11" s="121" customFormat="1" ht="18" customHeight="1" thickBot="1" x14ac:dyDescent="0.3">
      <c r="B39" s="136"/>
      <c r="C39" s="137" t="s">
        <v>95</v>
      </c>
      <c r="D39" s="138">
        <f>SUM(D35:D38)</f>
        <v>45833.484000000004</v>
      </c>
      <c r="E39" s="139"/>
      <c r="F39" s="138">
        <f>SUM(F35:F38)</f>
        <v>0</v>
      </c>
      <c r="G39" s="140"/>
      <c r="H39" s="138">
        <f>SUM(H35:H38)</f>
        <v>0</v>
      </c>
      <c r="I39" s="141"/>
      <c r="J39" s="138">
        <f>SUM(J35:J38)</f>
        <v>0</v>
      </c>
      <c r="K39" s="141"/>
    </row>
    <row r="40" spans="2:11" s="121" customFormat="1" ht="47.25" customHeight="1" thickBot="1" x14ac:dyDescent="0.3">
      <c r="B40" s="142"/>
      <c r="C40" s="143" t="s">
        <v>96</v>
      </c>
      <c r="D40" s="144">
        <f>IF(D39=0,"N/A",(D15)/D39)</f>
        <v>0.25527188812441137</v>
      </c>
      <c r="E40" s="145" t="s">
        <v>97</v>
      </c>
      <c r="F40" s="144" t="str">
        <f>IF(F39=0,"N/A",(F15)/F39)</f>
        <v>N/A</v>
      </c>
      <c r="G40" s="146"/>
      <c r="H40" s="144" t="str">
        <f>IF(H39=0,"N/A",(H15)/H39)</f>
        <v>N/A</v>
      </c>
      <c r="I40" s="146"/>
      <c r="J40" s="144" t="str">
        <f>IF(J39=0,"N/A",(J15)/J39)</f>
        <v>N/A</v>
      </c>
      <c r="K40" s="147"/>
    </row>
    <row r="41" spans="2:11" x14ac:dyDescent="0.2">
      <c r="C41" s="148"/>
      <c r="I41" s="151"/>
      <c r="K41" s="151"/>
    </row>
    <row r="42" spans="2:11" x14ac:dyDescent="0.2">
      <c r="I42" s="151"/>
      <c r="K42" s="151"/>
    </row>
    <row r="43" spans="2:11" s="94" customFormat="1" ht="45" customHeight="1" x14ac:dyDescent="0.25">
      <c r="B43" s="94" t="s">
        <v>98</v>
      </c>
      <c r="C43" s="180" t="s">
        <v>102</v>
      </c>
      <c r="D43" s="180"/>
      <c r="E43" s="180"/>
      <c r="F43" s="180"/>
      <c r="G43" s="152"/>
      <c r="I43" s="153"/>
      <c r="K43" s="153"/>
    </row>
    <row r="44" spans="2:11" s="154" customFormat="1" ht="45" customHeight="1" x14ac:dyDescent="0.25">
      <c r="B44" s="154" t="s">
        <v>99</v>
      </c>
      <c r="C44" s="180" t="s">
        <v>100</v>
      </c>
      <c r="D44" s="180"/>
      <c r="E44" s="180"/>
      <c r="F44" s="180"/>
      <c r="G44" s="152"/>
      <c r="I44" s="153"/>
      <c r="K44" s="153"/>
    </row>
    <row r="45" spans="2:11" x14ac:dyDescent="0.2">
      <c r="I45" s="151"/>
      <c r="K45" s="151"/>
    </row>
    <row r="46" spans="2:11" x14ac:dyDescent="0.2">
      <c r="C46" s="148"/>
      <c r="G46" s="184"/>
      <c r="I46" s="151"/>
      <c r="K46" s="151"/>
    </row>
    <row r="47" spans="2:11" x14ac:dyDescent="0.2">
      <c r="I47" s="151"/>
      <c r="K47" s="151"/>
    </row>
    <row r="48" spans="2:11" x14ac:dyDescent="0.2">
      <c r="C48" s="148"/>
      <c r="I48" s="151"/>
      <c r="K48" s="151"/>
    </row>
    <row r="49" spans="9:11" x14ac:dyDescent="0.2">
      <c r="I49" s="151"/>
      <c r="K49" s="151"/>
    </row>
    <row r="50" spans="9:11" x14ac:dyDescent="0.2">
      <c r="I50" s="151"/>
      <c r="K50" s="151"/>
    </row>
    <row r="51" spans="9:11" x14ac:dyDescent="0.2">
      <c r="I51" s="151"/>
      <c r="K51" s="151"/>
    </row>
    <row r="52" spans="9:11" x14ac:dyDescent="0.2">
      <c r="I52" s="151"/>
      <c r="K52" s="151"/>
    </row>
    <row r="53" spans="9:11" x14ac:dyDescent="0.2">
      <c r="I53" s="151"/>
      <c r="K53" s="151"/>
    </row>
    <row r="54" spans="9:11" x14ac:dyDescent="0.2">
      <c r="I54" s="151"/>
      <c r="K54" s="151"/>
    </row>
  </sheetData>
  <mergeCells count="8">
    <mergeCell ref="C43:F43"/>
    <mergeCell ref="C44:F44"/>
    <mergeCell ref="C1:D1"/>
    <mergeCell ref="E2:K2"/>
    <mergeCell ref="D4:E4"/>
    <mergeCell ref="F4:G4"/>
    <mergeCell ref="H4:I4"/>
    <mergeCell ref="J4:K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Disturbance Log Sheet</vt:lpstr>
      <vt:lpstr>Losses Evaluation</vt:lpstr>
      <vt:lpstr>Solution Comparaison </vt:lpstr>
    </vt:vector>
  </TitlesOfParts>
  <Manager>Denis Ruest</Manager>
  <Company>ipqdf.com</Company>
  <LinksUpToDate>false</LinksUpToDate>
  <SharedDoc>false</SharedDoc>
  <HyperlinkBase>www.ipqdf.com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 Quality Tools</dc:title>
  <dc:creator>Denis Ruest</dc:creator>
  <cp:lastModifiedBy>Denis Ruest</cp:lastModifiedBy>
  <dcterms:created xsi:type="dcterms:W3CDTF">2012-11-01T22:19:54Z</dcterms:created>
  <dcterms:modified xsi:type="dcterms:W3CDTF">2013-05-03T14:15:30Z</dcterms:modified>
  <cp:category>Power Quality Tools</cp:category>
  <cp:contentStatus>Version 1.0</cp:contentStatus>
</cp:coreProperties>
</file>