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General" sheetId="1" r:id="rId1"/>
  </sheets>
  <definedNames>
    <definedName name="_xlnm.Print_Area" localSheetId="0">General!$A$1</definedName>
  </definedNames>
  <calcPr calcId="124519"/>
</workbook>
</file>

<file path=xl/calcChain.xml><?xml version="1.0" encoding="utf-8"?>
<calcChain xmlns="http://schemas.openxmlformats.org/spreadsheetml/2006/main">
  <c r="C49" i="1"/>
  <c r="C42"/>
  <c r="C37"/>
  <c r="C32"/>
  <c r="C25"/>
  <c r="I20"/>
  <c r="C20"/>
  <c r="I14"/>
  <c r="C14"/>
  <c r="I8"/>
  <c r="C8"/>
</calcChain>
</file>

<file path=xl/sharedStrings.xml><?xml version="1.0" encoding="utf-8"?>
<sst xmlns="http://schemas.openxmlformats.org/spreadsheetml/2006/main" count="77" uniqueCount="47">
  <si>
    <t>General Formula</t>
  </si>
  <si>
    <r>
      <t>Click-On Cells with Blue Text to Modify Values,</t>
    </r>
    <r>
      <rPr>
        <b/>
        <i/>
        <sz val="10"/>
        <color indexed="17"/>
        <rFont val="Arial"/>
        <family val="2"/>
      </rPr>
      <t xml:space="preserve"> Results will be Displayed in Green</t>
    </r>
  </si>
  <si>
    <r>
      <t xml:space="preserve">Single Phase </t>
    </r>
    <r>
      <rPr>
        <b/>
        <sz val="10"/>
        <rFont val="Arial"/>
        <family val="2"/>
      </rPr>
      <t>kVA</t>
    </r>
    <r>
      <rPr>
        <sz val="10"/>
        <rFont val="Arial"/>
      </rPr>
      <t xml:space="preserve"> = </t>
    </r>
  </si>
  <si>
    <r>
      <t xml:space="preserve">Volts </t>
    </r>
    <r>
      <rPr>
        <b/>
        <sz val="10"/>
        <rFont val="Arial"/>
        <family val="2"/>
      </rPr>
      <t>V</t>
    </r>
    <r>
      <rPr>
        <sz val="10"/>
        <rFont val="Arial"/>
      </rPr>
      <t xml:space="preserve"> x </t>
    </r>
    <r>
      <rPr>
        <sz val="10"/>
        <rFont val="Arial"/>
      </rPr>
      <t xml:space="preserve">Current </t>
    </r>
    <r>
      <rPr>
        <b/>
        <sz val="10"/>
        <rFont val="Arial"/>
        <family val="2"/>
      </rPr>
      <t>I</t>
    </r>
  </si>
  <si>
    <r>
      <t xml:space="preserve">3 Phase </t>
    </r>
    <r>
      <rPr>
        <b/>
        <sz val="10"/>
        <rFont val="Arial"/>
        <family val="2"/>
      </rPr>
      <t>kVA</t>
    </r>
    <r>
      <rPr>
        <sz val="10"/>
        <rFont val="Arial"/>
      </rPr>
      <t xml:space="preserve"> = </t>
    </r>
  </si>
  <si>
    <r>
      <t xml:space="preserve">Volts </t>
    </r>
    <r>
      <rPr>
        <b/>
        <sz val="10"/>
        <rFont val="Arial"/>
        <family val="2"/>
      </rPr>
      <t>V</t>
    </r>
    <r>
      <rPr>
        <sz val="10"/>
        <rFont val="Arial"/>
      </rPr>
      <t xml:space="preserve"> x Current </t>
    </r>
    <r>
      <rPr>
        <b/>
        <sz val="10"/>
        <rFont val="Arial"/>
        <family val="2"/>
      </rPr>
      <t>I x √3</t>
    </r>
  </si>
  <si>
    <t>Voltage (V)</t>
  </si>
  <si>
    <t>kVA</t>
  </si>
  <si>
    <t>Current (Amps)</t>
  </si>
  <si>
    <r>
      <t xml:space="preserve">Single Phase Current </t>
    </r>
    <r>
      <rPr>
        <b/>
        <sz val="10"/>
        <rFont val="Arial"/>
        <family val="2"/>
      </rPr>
      <t>I</t>
    </r>
    <r>
      <rPr>
        <sz val="10"/>
        <rFont val="Arial"/>
      </rPr>
      <t xml:space="preserve"> = </t>
    </r>
  </si>
  <si>
    <r>
      <t xml:space="preserve">3 Phase Current </t>
    </r>
    <r>
      <rPr>
        <b/>
        <sz val="10"/>
        <rFont val="Arial"/>
        <family val="2"/>
      </rPr>
      <t>I</t>
    </r>
    <r>
      <rPr>
        <sz val="10"/>
        <rFont val="Arial"/>
      </rPr>
      <t xml:space="preserve"> = </t>
    </r>
  </si>
  <si>
    <t>(kVA / √3)</t>
  </si>
  <si>
    <r>
      <t xml:space="preserve">Volts </t>
    </r>
    <r>
      <rPr>
        <b/>
        <sz val="10"/>
        <rFont val="Arial"/>
        <family val="2"/>
      </rPr>
      <t>V</t>
    </r>
  </si>
  <si>
    <r>
      <t>(</t>
    </r>
    <r>
      <rPr>
        <sz val="10"/>
        <rFont val="Arial"/>
      </rPr>
      <t xml:space="preserve">Power </t>
    </r>
    <r>
      <rPr>
        <b/>
        <sz val="10"/>
        <rFont val="Arial"/>
        <family val="2"/>
      </rPr>
      <t>kW /</t>
    </r>
    <r>
      <rPr>
        <sz val="10"/>
        <rFont val="Arial"/>
      </rPr>
      <t xml:space="preserve"> Power factor </t>
    </r>
    <r>
      <rPr>
        <b/>
        <sz val="10"/>
        <rFont val="Arial"/>
        <family val="2"/>
      </rPr>
      <t>Pf)</t>
    </r>
  </si>
  <si>
    <r>
      <t xml:space="preserve">3 Phase Current </t>
    </r>
    <r>
      <rPr>
        <b/>
        <sz val="10"/>
        <rFont val="Arial"/>
        <family val="2"/>
      </rPr>
      <t xml:space="preserve">I </t>
    </r>
    <r>
      <rPr>
        <sz val="10"/>
        <rFont val="Arial"/>
      </rPr>
      <t xml:space="preserve">= </t>
    </r>
  </si>
  <si>
    <r>
      <t>(</t>
    </r>
    <r>
      <rPr>
        <sz val="10"/>
        <rFont val="Arial"/>
      </rPr>
      <t xml:space="preserve">Volts </t>
    </r>
    <r>
      <rPr>
        <b/>
        <sz val="10"/>
        <rFont val="Arial"/>
        <family val="2"/>
      </rPr>
      <t>V</t>
    </r>
    <r>
      <rPr>
        <sz val="10"/>
        <rFont val="Arial"/>
      </rPr>
      <t xml:space="preserve"> x </t>
    </r>
    <r>
      <rPr>
        <b/>
        <sz val="10"/>
        <rFont val="Arial"/>
        <family val="2"/>
      </rPr>
      <t>√</t>
    </r>
    <r>
      <rPr>
        <sz val="10"/>
        <rFont val="Arial"/>
      </rPr>
      <t>3</t>
    </r>
    <r>
      <rPr>
        <b/>
        <sz val="10"/>
        <rFont val="Arial"/>
        <family val="2"/>
      </rPr>
      <t>)</t>
    </r>
  </si>
  <si>
    <t>Power (kW)</t>
  </si>
  <si>
    <t>Power Factor (CosΦ)</t>
  </si>
  <si>
    <r>
      <t xml:space="preserve">Dissipated Power </t>
    </r>
    <r>
      <rPr>
        <b/>
        <sz val="10"/>
        <rFont val="Arial"/>
        <family val="2"/>
      </rPr>
      <t>W =</t>
    </r>
  </si>
  <si>
    <r>
      <t>Current</t>
    </r>
    <r>
      <rPr>
        <b/>
        <sz val="10"/>
        <rFont val="Arial"/>
        <family val="2"/>
      </rPr>
      <t xml:space="preserve"> I²</t>
    </r>
    <r>
      <rPr>
        <sz val="10"/>
        <rFont val="Arial"/>
      </rPr>
      <t xml:space="preserve"> x </t>
    </r>
    <r>
      <rPr>
        <sz val="10"/>
        <rFont val="Arial"/>
        <family val="2"/>
      </rPr>
      <t>Resistance</t>
    </r>
    <r>
      <rPr>
        <b/>
        <sz val="10"/>
        <rFont val="Arial"/>
        <family val="2"/>
      </rPr>
      <t xml:space="preserve"> R</t>
    </r>
  </si>
  <si>
    <t>Power (Watts)</t>
  </si>
  <si>
    <t>Resistance (Ohms)</t>
  </si>
  <si>
    <r>
      <t xml:space="preserve">Inductance </t>
    </r>
    <r>
      <rPr>
        <b/>
        <sz val="10"/>
        <rFont val="Arial"/>
        <family val="2"/>
      </rPr>
      <t>L</t>
    </r>
    <r>
      <rPr>
        <sz val="10"/>
        <rFont val="Arial"/>
      </rPr>
      <t xml:space="preserve"> =</t>
    </r>
  </si>
  <si>
    <r>
      <t>Volts</t>
    </r>
    <r>
      <rPr>
        <b/>
        <sz val="10"/>
        <rFont val="Arial"/>
        <family val="2"/>
      </rPr>
      <t xml:space="preserve"> V</t>
    </r>
  </si>
  <si>
    <r>
      <t>(</t>
    </r>
    <r>
      <rPr>
        <b/>
        <sz val="10"/>
        <rFont val="Arial"/>
        <family val="2"/>
      </rPr>
      <t>2π</t>
    </r>
    <r>
      <rPr>
        <sz val="10"/>
        <rFont val="Arial"/>
      </rPr>
      <t xml:space="preserve"> x frequency </t>
    </r>
    <r>
      <rPr>
        <b/>
        <sz val="10"/>
        <rFont val="Arial"/>
        <family val="2"/>
      </rPr>
      <t>f</t>
    </r>
    <r>
      <rPr>
        <sz val="10"/>
        <rFont val="Arial"/>
      </rPr>
      <t xml:space="preserve">) x Current </t>
    </r>
    <r>
      <rPr>
        <b/>
        <sz val="10"/>
        <rFont val="Arial"/>
        <family val="2"/>
      </rPr>
      <t>I</t>
    </r>
  </si>
  <si>
    <t>Inductance (Henries)</t>
  </si>
  <si>
    <t>Frequency (Hz)</t>
  </si>
  <si>
    <r>
      <t xml:space="preserve">Inductive Reactance </t>
    </r>
    <r>
      <rPr>
        <b/>
        <sz val="10"/>
        <rFont val="Arial"/>
        <family val="2"/>
      </rPr>
      <t>XL</t>
    </r>
    <r>
      <rPr>
        <sz val="10"/>
        <rFont val="Arial"/>
      </rPr>
      <t xml:space="preserve"> =</t>
    </r>
  </si>
  <si>
    <r>
      <t>(</t>
    </r>
    <r>
      <rPr>
        <b/>
        <sz val="10"/>
        <rFont val="Arial"/>
        <family val="2"/>
      </rPr>
      <t>2π</t>
    </r>
    <r>
      <rPr>
        <sz val="10"/>
        <rFont val="Arial"/>
      </rPr>
      <t xml:space="preserve"> x frequency </t>
    </r>
    <r>
      <rPr>
        <b/>
        <sz val="10"/>
        <rFont val="Arial"/>
        <family val="2"/>
      </rPr>
      <t>f</t>
    </r>
    <r>
      <rPr>
        <sz val="10"/>
        <rFont val="Arial"/>
      </rPr>
      <t xml:space="preserve">) x Inductance </t>
    </r>
    <r>
      <rPr>
        <b/>
        <sz val="10"/>
        <rFont val="Arial"/>
        <family val="2"/>
      </rPr>
      <t>L</t>
    </r>
  </si>
  <si>
    <t>XL</t>
  </si>
  <si>
    <r>
      <t xml:space="preserve">Impedance </t>
    </r>
    <r>
      <rPr>
        <b/>
        <sz val="10"/>
        <rFont val="Arial"/>
        <family val="2"/>
      </rPr>
      <t>Z</t>
    </r>
    <r>
      <rPr>
        <sz val="10"/>
        <rFont val="Arial"/>
      </rPr>
      <t xml:space="preserve"> =</t>
    </r>
  </si>
  <si>
    <r>
      <t>√</t>
    </r>
    <r>
      <rPr>
        <sz val="10"/>
        <rFont val="Arial"/>
      </rPr>
      <t xml:space="preserve">Resistance </t>
    </r>
    <r>
      <rPr>
        <b/>
        <sz val="10"/>
        <rFont val="Arial"/>
        <family val="2"/>
      </rPr>
      <t>R²</t>
    </r>
    <r>
      <rPr>
        <sz val="10"/>
        <rFont val="Arial"/>
        <family val="2"/>
      </rPr>
      <t xml:space="preserve"> + Inductance </t>
    </r>
    <r>
      <rPr>
        <b/>
        <sz val="10"/>
        <rFont val="Arial"/>
        <family val="2"/>
      </rPr>
      <t>XL²</t>
    </r>
  </si>
  <si>
    <t>Impedance (Ohms)</t>
  </si>
  <si>
    <r>
      <t xml:space="preserve">Resistance in Parallel </t>
    </r>
    <r>
      <rPr>
        <b/>
        <sz val="10"/>
        <rFont val="Arial"/>
        <family val="2"/>
      </rPr>
      <t>R</t>
    </r>
    <r>
      <rPr>
        <sz val="10"/>
        <rFont val="Arial"/>
      </rPr>
      <t xml:space="preserve"> =</t>
    </r>
  </si>
  <si>
    <t>+</t>
  </si>
  <si>
    <t>Etc.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</si>
  <si>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</si>
  <si>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</si>
  <si>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</si>
  <si>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</si>
  <si>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</si>
  <si>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</si>
  <si>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</si>
  <si>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</si>
  <si>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</si>
  <si>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</si>
  <si>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Blakley calculator (version 2.0) Blakley Electrics Ltd.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</si>
</sst>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11">
    <font>
      <sz val="10"/>
      <name val="Arial"/>
    </font>
    <font>
      <sz val="10"/>
      <name val="Arial"/>
    </font>
    <font>
      <u/>
      <sz val="16"/>
      <name val="Arial"/>
    </font>
    <font>
      <b/>
      <i/>
      <sz val="10"/>
      <color indexed="12"/>
      <name val="Arial"/>
      <family val="2"/>
    </font>
    <font>
      <b/>
      <i/>
      <sz val="10"/>
      <color indexed="17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b/>
      <sz val="10"/>
      <color indexed="48"/>
      <name val="Arial"/>
      <family val="2"/>
    </font>
    <font>
      <sz val="10"/>
      <name val="Arial"/>
      <family val="2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0" xfId="0" applyFill="1" applyBorder="1" applyProtection="1"/>
    <xf numFmtId="0" fontId="2" fillId="2" borderId="0" xfId="0" applyFont="1" applyFill="1" applyAlignment="1"/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3" fillId="2" borderId="0" xfId="0" applyFont="1" applyFill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right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2" fontId="7" fillId="2" borderId="2" xfId="0" applyNumberFormat="1" applyFont="1" applyFill="1" applyBorder="1" applyAlignment="1" applyProtection="1">
      <alignment horizontal="center"/>
    </xf>
    <xf numFmtId="2" fontId="7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left"/>
    </xf>
    <xf numFmtId="0" fontId="5" fillId="2" borderId="1" xfId="0" applyFont="1" applyFill="1" applyBorder="1" applyAlignment="1" applyProtection="1">
      <alignment horizontal="center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0" fillId="2" borderId="1" xfId="0" applyFill="1" applyBorder="1" applyAlignment="1"/>
    <xf numFmtId="0" fontId="0" fillId="2" borderId="0" xfId="0" applyFill="1" applyBorder="1" applyAlignment="1"/>
    <xf numFmtId="0" fontId="0" fillId="2" borderId="0" xfId="0" applyFill="1" applyAlignment="1">
      <alignment horizontal="center"/>
    </xf>
    <xf numFmtId="0" fontId="6" fillId="2" borderId="2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right"/>
    </xf>
    <xf numFmtId="166" fontId="7" fillId="2" borderId="2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5" fillId="2" borderId="0" xfId="0" applyFont="1" applyFill="1" applyAlignment="1"/>
    <xf numFmtId="0" fontId="5" fillId="2" borderId="0" xfId="0" applyFont="1" applyFill="1"/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2" xfId="0" applyNumberFormat="1" applyFont="1" applyFill="1" applyBorder="1" applyAlignment="1" applyProtection="1">
      <alignment horizontal="center"/>
    </xf>
    <xf numFmtId="164" fontId="6" fillId="2" borderId="0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39</xdr:row>
      <xdr:rowOff>0</xdr:rowOff>
    </xdr:from>
    <xdr:to>
      <xdr:col>6</xdr:col>
      <xdr:colOff>0</xdr:colOff>
      <xdr:row>39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71675" y="6057900"/>
          <a:ext cx="1771650" cy="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9</xdr:col>
      <xdr:colOff>38100</xdr:colOff>
      <xdr:row>0</xdr:row>
      <xdr:rowOff>66675</xdr:rowOff>
    </xdr:from>
    <xdr:to>
      <xdr:col>11</xdr:col>
      <xdr:colOff>542925</xdr:colOff>
      <xdr:row>0</xdr:row>
      <xdr:rowOff>561975</xdr:rowOff>
    </xdr:to>
    <xdr:pic>
      <xdr:nvPicPr>
        <xdr:cNvPr id="3" name="Picture 3" descr="Blakley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38800" y="66675"/>
          <a:ext cx="1743075" cy="4953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58</xdr:row>
      <xdr:rowOff>133350</xdr:rowOff>
    </xdr:from>
    <xdr:to>
      <xdr:col>10</xdr:col>
      <xdr:colOff>9525</xdr:colOff>
      <xdr:row>61</xdr:row>
      <xdr:rowOff>104775</xdr:rowOff>
    </xdr:to>
    <xdr:pic>
      <xdr:nvPicPr>
        <xdr:cNvPr id="4" name="Picture 6" descr="Power Professionals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66825" y="9058275"/>
          <a:ext cx="4962525" cy="4572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indexed="13"/>
  </sheetPr>
  <dimension ref="A1:M63"/>
  <sheetViews>
    <sheetView tabSelected="1" workbookViewId="0">
      <selection activeCell="D7" sqref="D7"/>
    </sheetView>
  </sheetViews>
  <sheetFormatPr defaultRowHeight="12.75"/>
  <cols>
    <col min="1" max="1" width="9.7109375" style="4" customWidth="1"/>
    <col min="2" max="13" width="9.28515625" style="4" customWidth="1"/>
    <col min="14" max="16384" width="9.140625" style="4"/>
  </cols>
  <sheetData>
    <row r="1" spans="1:13" ht="45" customHeight="1">
      <c r="A1" s="1"/>
      <c r="B1" s="2"/>
      <c r="C1" s="2"/>
      <c r="D1" s="3" t="s">
        <v>0</v>
      </c>
      <c r="E1" s="3"/>
      <c r="F1" s="3"/>
      <c r="G1" s="3"/>
      <c r="H1" s="3"/>
      <c r="I1" s="2"/>
      <c r="J1" s="2"/>
      <c r="K1" s="2"/>
      <c r="L1" s="2"/>
      <c r="M1" s="2"/>
    </row>
    <row r="2" spans="1:13" ht="20.25" customHeight="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3.95" customHeight="1"/>
    <row r="4" spans="1:13" ht="13.5" thickBot="1">
      <c r="B4" s="6"/>
      <c r="C4" s="7" t="s">
        <v>2</v>
      </c>
      <c r="D4" s="8" t="s">
        <v>3</v>
      </c>
      <c r="E4" s="8"/>
      <c r="F4" s="8"/>
      <c r="G4" s="9"/>
      <c r="H4" s="6"/>
      <c r="I4" s="7" t="s">
        <v>4</v>
      </c>
      <c r="J4" s="8" t="s">
        <v>5</v>
      </c>
      <c r="K4" s="8"/>
      <c r="L4" s="8"/>
      <c r="M4" s="6"/>
    </row>
    <row r="5" spans="1:13">
      <c r="A5" s="6"/>
      <c r="B5" s="6"/>
      <c r="C5" s="7"/>
      <c r="D5" s="10">
        <v>1000</v>
      </c>
      <c r="E5" s="10"/>
      <c r="F5" s="10"/>
      <c r="G5" s="11"/>
      <c r="H5" s="6"/>
      <c r="I5" s="7"/>
      <c r="J5" s="10">
        <v>1000</v>
      </c>
      <c r="K5" s="10"/>
      <c r="L5" s="10"/>
      <c r="M5" s="6"/>
    </row>
    <row r="6" spans="1:13" ht="3.95" customHeight="1">
      <c r="A6" s="6"/>
      <c r="B6" s="6"/>
      <c r="C6" s="7"/>
      <c r="D6" s="6"/>
      <c r="E6" s="6"/>
      <c r="F6" s="6"/>
      <c r="G6" s="6"/>
      <c r="H6" s="6"/>
      <c r="I6" s="7"/>
      <c r="J6" s="6"/>
      <c r="K6" s="6"/>
      <c r="L6" s="6"/>
      <c r="M6" s="6"/>
    </row>
    <row r="7" spans="1:13">
      <c r="A7" s="6"/>
      <c r="B7" s="6"/>
      <c r="C7" s="6"/>
      <c r="D7" s="12">
        <v>110</v>
      </c>
      <c r="E7" s="13" t="s">
        <v>6</v>
      </c>
      <c r="F7" s="6"/>
      <c r="G7" s="6"/>
      <c r="H7" s="6"/>
      <c r="I7" s="6"/>
      <c r="J7" s="12">
        <v>110</v>
      </c>
      <c r="K7" s="13" t="s">
        <v>6</v>
      </c>
      <c r="L7" s="6"/>
      <c r="M7" s="6"/>
    </row>
    <row r="8" spans="1:13">
      <c r="A8" s="6"/>
      <c r="B8" s="14" t="s">
        <v>7</v>
      </c>
      <c r="C8" s="15">
        <f>(($D$7*$D$8)/1000)</f>
        <v>4.95</v>
      </c>
      <c r="D8" s="12">
        <v>45</v>
      </c>
      <c r="E8" s="13" t="s">
        <v>8</v>
      </c>
      <c r="F8" s="6"/>
      <c r="G8" s="6"/>
      <c r="H8" s="14" t="s">
        <v>7</v>
      </c>
      <c r="I8" s="15">
        <f>(($J$7*1.732*$J$8)/1000)</f>
        <v>9.5259999999999998</v>
      </c>
      <c r="J8" s="12">
        <v>50</v>
      </c>
      <c r="K8" s="13" t="s">
        <v>8</v>
      </c>
      <c r="L8" s="6"/>
      <c r="M8" s="6"/>
    </row>
    <row r="9" spans="1:13">
      <c r="A9" s="6"/>
      <c r="B9" s="14"/>
      <c r="C9" s="16"/>
      <c r="D9" s="17"/>
      <c r="E9" s="13"/>
      <c r="F9" s="6"/>
      <c r="G9" s="6"/>
      <c r="H9" s="14"/>
      <c r="I9" s="16"/>
      <c r="J9" s="17"/>
      <c r="K9" s="13"/>
      <c r="L9" s="6"/>
      <c r="M9" s="6"/>
    </row>
    <row r="10" spans="1:13" ht="13.5" thickBot="1">
      <c r="A10" s="18" t="s">
        <v>9</v>
      </c>
      <c r="B10" s="18"/>
      <c r="C10" s="18"/>
      <c r="D10" s="19" t="s">
        <v>7</v>
      </c>
      <c r="E10" s="6"/>
      <c r="F10" s="6"/>
      <c r="G10" s="6"/>
      <c r="H10" s="18" t="s">
        <v>10</v>
      </c>
      <c r="I10" s="18"/>
      <c r="J10" s="19" t="s">
        <v>11</v>
      </c>
      <c r="K10" s="6"/>
      <c r="L10" s="6"/>
      <c r="M10" s="6"/>
    </row>
    <row r="11" spans="1:13">
      <c r="A11" s="18"/>
      <c r="B11" s="18"/>
      <c r="C11" s="18"/>
      <c r="D11" s="9" t="s">
        <v>12</v>
      </c>
      <c r="E11" s="6"/>
      <c r="F11" s="6"/>
      <c r="G11" s="6"/>
      <c r="H11" s="18"/>
      <c r="I11" s="18"/>
      <c r="J11" s="9" t="s">
        <v>12</v>
      </c>
      <c r="K11" s="6"/>
      <c r="L11" s="6"/>
      <c r="M11" s="6"/>
    </row>
    <row r="12" spans="1:13" ht="3.95" customHeight="1">
      <c r="A12" s="6"/>
      <c r="B12" s="6"/>
      <c r="C12" s="7"/>
      <c r="D12" s="9"/>
      <c r="E12" s="6"/>
      <c r="F12" s="6"/>
      <c r="G12" s="6"/>
      <c r="H12" s="6"/>
      <c r="I12" s="7"/>
      <c r="J12" s="6"/>
      <c r="K12" s="6"/>
      <c r="L12" s="6"/>
      <c r="M12" s="6"/>
    </row>
    <row r="13" spans="1:13">
      <c r="A13" s="6"/>
      <c r="B13" s="6"/>
      <c r="C13" s="6"/>
      <c r="D13" s="12">
        <v>110</v>
      </c>
      <c r="E13" s="13" t="s">
        <v>6</v>
      </c>
      <c r="F13" s="6"/>
      <c r="G13" s="6"/>
      <c r="H13" s="6"/>
      <c r="I13" s="6"/>
      <c r="J13" s="12">
        <v>110</v>
      </c>
      <c r="K13" s="13" t="s">
        <v>6</v>
      </c>
      <c r="L13" s="6"/>
      <c r="M13" s="6"/>
    </row>
    <row r="14" spans="1:13">
      <c r="A14" s="6"/>
      <c r="B14" s="14" t="s">
        <v>8</v>
      </c>
      <c r="C14" s="15">
        <f>(($D$14*1000)/$D$13)</f>
        <v>45.454545454545453</v>
      </c>
      <c r="D14" s="12">
        <v>5</v>
      </c>
      <c r="E14" s="20" t="s">
        <v>7</v>
      </c>
      <c r="F14" s="6"/>
      <c r="G14" s="6"/>
      <c r="H14" s="14" t="s">
        <v>8</v>
      </c>
      <c r="I14" s="15">
        <f>(($J$14*1000)/$J$13/1.732)</f>
        <v>52.487927776611379</v>
      </c>
      <c r="J14" s="12">
        <v>10</v>
      </c>
      <c r="K14" s="20" t="s">
        <v>7</v>
      </c>
      <c r="L14" s="6"/>
      <c r="M14" s="6"/>
    </row>
    <row r="15" spans="1:13">
      <c r="A15" s="6"/>
      <c r="B15" s="14"/>
      <c r="C15" s="16"/>
      <c r="D15" s="17"/>
      <c r="E15" s="13"/>
      <c r="F15" s="6"/>
      <c r="G15" s="6"/>
      <c r="H15" s="14"/>
      <c r="I15" s="16"/>
      <c r="J15" s="17"/>
      <c r="K15" s="13"/>
      <c r="L15" s="6"/>
      <c r="M15" s="6"/>
    </row>
    <row r="16" spans="1:13" s="6" customFormat="1" ht="13.5" thickBot="1">
      <c r="C16" s="7" t="s">
        <v>9</v>
      </c>
      <c r="D16" s="13" t="s">
        <v>13</v>
      </c>
      <c r="I16" s="7" t="s">
        <v>14</v>
      </c>
      <c r="J16" s="13" t="s">
        <v>13</v>
      </c>
    </row>
    <row r="17" spans="2:12" s="6" customFormat="1">
      <c r="C17" s="7"/>
      <c r="D17" s="10" t="s">
        <v>12</v>
      </c>
      <c r="E17" s="10"/>
      <c r="F17" s="10"/>
      <c r="G17" s="11"/>
      <c r="I17" s="7"/>
      <c r="J17" s="21" t="s">
        <v>15</v>
      </c>
      <c r="K17" s="10"/>
      <c r="L17" s="10"/>
    </row>
    <row r="18" spans="2:12" s="6" customFormat="1" ht="3.95" customHeight="1">
      <c r="C18" s="7"/>
      <c r="I18" s="7"/>
    </row>
    <row r="19" spans="2:12" s="6" customFormat="1">
      <c r="D19" s="12">
        <v>110</v>
      </c>
      <c r="E19" s="13" t="s">
        <v>6</v>
      </c>
      <c r="J19" s="12">
        <v>110</v>
      </c>
      <c r="K19" s="13" t="s">
        <v>6</v>
      </c>
    </row>
    <row r="20" spans="2:12" s="6" customFormat="1">
      <c r="B20" s="14" t="s">
        <v>8</v>
      </c>
      <c r="C20" s="15">
        <f>((($D$20*1000)/$D$21)/$D$19)</f>
        <v>45.454545454545453</v>
      </c>
      <c r="D20" s="22">
        <v>4</v>
      </c>
      <c r="E20" s="13" t="s">
        <v>16</v>
      </c>
      <c r="H20" s="14" t="s">
        <v>8</v>
      </c>
      <c r="I20" s="15">
        <f>((($J$20*1000)/$J$21)/($J$19*1.732))</f>
        <v>52.487927776611379</v>
      </c>
      <c r="J20" s="22">
        <v>8</v>
      </c>
      <c r="K20" s="13" t="s">
        <v>16</v>
      </c>
    </row>
    <row r="21" spans="2:12" s="6" customFormat="1">
      <c r="D21" s="23">
        <v>0.8</v>
      </c>
      <c r="E21" s="13" t="s">
        <v>17</v>
      </c>
      <c r="J21" s="23">
        <v>0.8</v>
      </c>
      <c r="K21" s="13" t="s">
        <v>17</v>
      </c>
    </row>
    <row r="23" spans="2:12">
      <c r="C23" s="24" t="s">
        <v>18</v>
      </c>
      <c r="D23" s="4" t="s">
        <v>19</v>
      </c>
    </row>
    <row r="24" spans="2:12" ht="3.95" customHeight="1"/>
    <row r="25" spans="2:12">
      <c r="B25" s="14" t="s">
        <v>20</v>
      </c>
      <c r="C25" s="15">
        <f>(($D$25^2*$D$26))</f>
        <v>1.2</v>
      </c>
      <c r="D25" s="23">
        <v>0.01</v>
      </c>
      <c r="E25" s="13" t="s">
        <v>8</v>
      </c>
    </row>
    <row r="26" spans="2:12">
      <c r="B26" s="6"/>
      <c r="C26" s="6"/>
      <c r="D26" s="22">
        <v>12000</v>
      </c>
      <c r="E26" s="13" t="s">
        <v>21</v>
      </c>
    </row>
    <row r="28" spans="2:12" ht="13.5" thickBot="1">
      <c r="B28" s="25" t="s">
        <v>22</v>
      </c>
      <c r="C28" s="25"/>
      <c r="D28" s="26" t="s">
        <v>23</v>
      </c>
      <c r="E28" s="26"/>
      <c r="F28" s="26"/>
      <c r="G28" s="27"/>
    </row>
    <row r="29" spans="2:12">
      <c r="B29" s="25"/>
      <c r="C29" s="25"/>
      <c r="D29" s="28" t="s">
        <v>24</v>
      </c>
      <c r="E29" s="28"/>
      <c r="F29" s="28"/>
      <c r="G29" s="29"/>
    </row>
    <row r="30" spans="2:12" ht="3.95" customHeight="1">
      <c r="D30" s="30"/>
      <c r="E30" s="30"/>
      <c r="F30" s="30"/>
      <c r="G30" s="30"/>
    </row>
    <row r="31" spans="2:12">
      <c r="D31" s="31">
        <v>240</v>
      </c>
      <c r="E31" s="32" t="s">
        <v>6</v>
      </c>
    </row>
    <row r="32" spans="2:12">
      <c r="B32" s="33" t="s">
        <v>25</v>
      </c>
      <c r="C32" s="34">
        <f>SUM(D31/((PI()*2*D32)*D33))</f>
        <v>4.1974930046214158E-2</v>
      </c>
      <c r="D32" s="31">
        <v>50</v>
      </c>
      <c r="E32" s="32" t="s">
        <v>26</v>
      </c>
    </row>
    <row r="33" spans="2:12">
      <c r="D33" s="31">
        <v>18.2</v>
      </c>
      <c r="E33" s="32" t="s">
        <v>8</v>
      </c>
    </row>
    <row r="34" spans="2:12">
      <c r="D34" s="35"/>
      <c r="E34" s="36"/>
    </row>
    <row r="35" spans="2:12">
      <c r="C35" s="24" t="s">
        <v>27</v>
      </c>
      <c r="D35" s="37" t="s">
        <v>28</v>
      </c>
      <c r="E35" s="37"/>
      <c r="F35" s="37"/>
      <c r="G35" s="37"/>
    </row>
    <row r="36" spans="2:12" ht="3.95" customHeight="1">
      <c r="C36" s="24"/>
      <c r="D36" s="37"/>
      <c r="E36" s="37"/>
      <c r="F36" s="37"/>
      <c r="G36" s="37"/>
    </row>
    <row r="37" spans="2:12">
      <c r="B37" s="33" t="s">
        <v>29</v>
      </c>
      <c r="C37" s="34">
        <f>SUM(PI()*2*D37)*D38</f>
        <v>13.194689145077133</v>
      </c>
      <c r="D37" s="31">
        <v>50</v>
      </c>
      <c r="E37" s="32" t="s">
        <v>26</v>
      </c>
      <c r="F37" s="37"/>
      <c r="G37" s="37"/>
    </row>
    <row r="38" spans="2:12">
      <c r="C38" s="24"/>
      <c r="D38" s="31">
        <v>4.2000000000000003E-2</v>
      </c>
      <c r="E38" s="32" t="s">
        <v>25</v>
      </c>
      <c r="F38" s="37"/>
      <c r="G38" s="37"/>
    </row>
    <row r="39" spans="2:12">
      <c r="D39" s="30"/>
      <c r="E39" s="30"/>
      <c r="F39" s="30"/>
      <c r="G39" s="30"/>
    </row>
    <row r="40" spans="2:12">
      <c r="C40" s="24" t="s">
        <v>30</v>
      </c>
      <c r="D40" s="38" t="s">
        <v>31</v>
      </c>
      <c r="E40" s="37"/>
      <c r="F40" s="37"/>
      <c r="G40" s="37"/>
    </row>
    <row r="41" spans="2:12" ht="3.95" customHeight="1"/>
    <row r="42" spans="2:12">
      <c r="B42" s="33" t="s">
        <v>32</v>
      </c>
      <c r="C42" s="34">
        <f>SUM(SQRT(D42^2+D43^2))</f>
        <v>13.195254794432731</v>
      </c>
      <c r="D42" s="31">
        <v>0.121</v>
      </c>
      <c r="E42" s="39" t="s">
        <v>21</v>
      </c>
    </row>
    <row r="43" spans="2:12">
      <c r="D43" s="31">
        <v>13.194699999999999</v>
      </c>
      <c r="E43" s="39" t="s">
        <v>29</v>
      </c>
    </row>
    <row r="45" spans="2:12" ht="13.5" thickBot="1">
      <c r="C45" s="24" t="s">
        <v>33</v>
      </c>
      <c r="D45" s="40">
        <v>1</v>
      </c>
      <c r="E45" s="40"/>
      <c r="F45" s="40"/>
      <c r="G45" s="40"/>
      <c r="H45" s="29"/>
      <c r="I45" s="29"/>
      <c r="J45" s="29"/>
      <c r="K45" s="29"/>
      <c r="L45" s="29"/>
    </row>
    <row r="46" spans="2:12" ht="13.5" thickBot="1">
      <c r="D46" s="41">
        <v>1</v>
      </c>
      <c r="E46" s="42" t="s">
        <v>34</v>
      </c>
      <c r="F46" s="41">
        <v>1</v>
      </c>
      <c r="G46" s="43" t="s">
        <v>35</v>
      </c>
      <c r="I46" s="42"/>
      <c r="J46" s="35"/>
      <c r="K46" s="44"/>
      <c r="L46" s="44"/>
    </row>
    <row r="47" spans="2:12">
      <c r="D47" s="30" t="s">
        <v>36</v>
      </c>
      <c r="E47" s="42"/>
      <c r="F47" s="30" t="s">
        <v>37</v>
      </c>
      <c r="G47" s="44"/>
      <c r="I47" s="42"/>
      <c r="J47" s="35"/>
      <c r="K47" s="44"/>
      <c r="L47" s="44"/>
    </row>
    <row r="48" spans="2:12" ht="3.95" customHeight="1"/>
    <row r="49" spans="1:12">
      <c r="B49" s="33" t="s">
        <v>21</v>
      </c>
      <c r="C49" s="45">
        <f>SUM(1/((IF($D$49&gt;0,(1/$D$49),0))+(IF($D$50&gt;0,(1/$D$50),0))+(IF($D$51&gt;0,(1/$D$51),0))+(IF($D$52&gt;0,(1/$D$52),0))+(IF($D$53&gt;0,(1/$D$53),0))+(IF($D$54&gt;0,(1/$D$54),0))+(IF($D$55&gt;0,(1/$D$55),0))+(IF($D$56&gt;0,(1/$D$56),0))+(IF($D$57&gt;0,(1/$D$57),0))+(IF($D$58&gt;0,(1/$D$58),0))))</f>
        <v>0.5</v>
      </c>
      <c r="D49" s="12">
        <v>1</v>
      </c>
      <c r="E49" s="39" t="s">
        <v>36</v>
      </c>
    </row>
    <row r="50" spans="1:12">
      <c r="D50" s="12">
        <v>1</v>
      </c>
      <c r="E50" s="39" t="s">
        <v>37</v>
      </c>
    </row>
    <row r="51" spans="1:12">
      <c r="D51" s="12">
        <v>0</v>
      </c>
      <c r="E51" s="39" t="s">
        <v>38</v>
      </c>
    </row>
    <row r="52" spans="1:12">
      <c r="D52" s="12">
        <v>0</v>
      </c>
      <c r="E52" s="39" t="s">
        <v>39</v>
      </c>
    </row>
    <row r="53" spans="1:12">
      <c r="D53" s="12">
        <v>0</v>
      </c>
      <c r="E53" s="39" t="s">
        <v>40</v>
      </c>
    </row>
    <row r="54" spans="1:12">
      <c r="D54" s="12">
        <v>0</v>
      </c>
      <c r="E54" s="39" t="s">
        <v>41</v>
      </c>
    </row>
    <row r="55" spans="1:12">
      <c r="D55" s="12">
        <v>0</v>
      </c>
      <c r="E55" s="39" t="s">
        <v>42</v>
      </c>
    </row>
    <row r="56" spans="1:12">
      <c r="D56" s="12">
        <v>0</v>
      </c>
      <c r="E56" s="39" t="s">
        <v>43</v>
      </c>
    </row>
    <row r="57" spans="1:12">
      <c r="D57" s="12">
        <v>0</v>
      </c>
      <c r="E57" s="39" t="s">
        <v>44</v>
      </c>
    </row>
    <row r="58" spans="1:12">
      <c r="D58" s="12">
        <v>0</v>
      </c>
      <c r="E58" s="39" t="s">
        <v>45</v>
      </c>
    </row>
    <row r="59" spans="1:12">
      <c r="D59" s="46"/>
      <c r="E59" s="39"/>
    </row>
    <row r="60" spans="1:12">
      <c r="D60" s="46"/>
      <c r="E60" s="39"/>
    </row>
    <row r="63" spans="1:12">
      <c r="A63" s="47" t="s">
        <v>46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</row>
  </sheetData>
  <sheetProtection password="CDBC" sheet="1" objects="1" scenarios="1" selectLockedCells="1"/>
  <mergeCells count="19">
    <mergeCell ref="A63:L63"/>
    <mergeCell ref="D45:G45"/>
    <mergeCell ref="E46:E47"/>
    <mergeCell ref="G46:G47"/>
    <mergeCell ref="I46:I47"/>
    <mergeCell ref="K46:K47"/>
    <mergeCell ref="L46:L47"/>
    <mergeCell ref="A10:C11"/>
    <mergeCell ref="H10:I11"/>
    <mergeCell ref="D17:F17"/>
    <mergeCell ref="J17:L17"/>
    <mergeCell ref="B28:C29"/>
    <mergeCell ref="D28:F28"/>
    <mergeCell ref="D1:H1"/>
    <mergeCell ref="A2:M2"/>
    <mergeCell ref="D4:F4"/>
    <mergeCell ref="J4:L4"/>
    <mergeCell ref="D5:F5"/>
    <mergeCell ref="J5:L5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General</vt:lpstr>
      <vt:lpstr>General!Print_Area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ecsanyi</dc:creator>
  <cp:lastModifiedBy>ecsanyi</cp:lastModifiedBy>
  <dcterms:created xsi:type="dcterms:W3CDTF">2012-09-23T04:54:09Z</dcterms:created>
  <dcterms:modified xsi:type="dcterms:W3CDTF">2012-09-23T04:54:35Z</dcterms:modified>
</cp:coreProperties>
</file>